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:\Departementet\Lovgivning og Økonomi\Person og Pension\Web\Ny_hjemmeside\regneark\"/>
    </mc:Choice>
  </mc:AlternateContent>
  <bookViews>
    <workbookView xWindow="7785" yWindow="270" windowWidth="11085" windowHeight="11520" activeTab="1"/>
  </bookViews>
  <sheets>
    <sheet name="Stamdata" sheetId="3" r:id="rId1"/>
    <sheet name="Indtægtslister_2017" sheetId="2" r:id="rId2"/>
    <sheet name="Indtægtslister_2016" sheetId="1" r:id="rId3"/>
  </sheets>
  <definedNames>
    <definedName name="_xlnm.Print_Area" localSheetId="2">Indtægtslister_2016!#REF!</definedName>
    <definedName name="_xlnm.Print_Area" localSheetId="1">Indtægtslister_2017!$B$2:$P$190</definedName>
    <definedName name="_xlnm.Print_Titles" localSheetId="2">Indtægtslister_2016!#REF!</definedName>
  </definedNames>
  <calcPr calcId="152511"/>
</workbook>
</file>

<file path=xl/calcChain.xml><?xml version="1.0" encoding="utf-8"?>
<calcChain xmlns="http://schemas.openxmlformats.org/spreadsheetml/2006/main">
  <c r="P75" i="1" l="1"/>
  <c r="P75" i="2"/>
  <c r="P99" i="2"/>
  <c r="P98" i="2"/>
  <c r="P97" i="2"/>
  <c r="P96" i="2"/>
  <c r="P94" i="2"/>
  <c r="P93" i="2"/>
  <c r="P91" i="2"/>
  <c r="P90" i="2"/>
  <c r="P88" i="2"/>
  <c r="P58" i="2"/>
  <c r="P56" i="2"/>
  <c r="P55" i="2"/>
  <c r="P54" i="2"/>
  <c r="P53" i="2"/>
  <c r="P52" i="2"/>
  <c r="P51" i="2"/>
  <c r="P50" i="2"/>
  <c r="P49" i="2"/>
  <c r="P48" i="2"/>
  <c r="P47" i="2"/>
  <c r="P46" i="2"/>
  <c r="P45" i="2"/>
  <c r="P43" i="2"/>
  <c r="D2" i="3" l="1"/>
  <c r="P99" i="1" l="1"/>
  <c r="P98" i="1"/>
  <c r="P97" i="1"/>
  <c r="P96" i="1"/>
  <c r="P94" i="1"/>
  <c r="P93" i="1"/>
  <c r="P91" i="1"/>
  <c r="P90" i="1"/>
  <c r="P88" i="1"/>
  <c r="P58" i="1"/>
  <c r="P56" i="1"/>
  <c r="P55" i="1"/>
  <c r="P54" i="1"/>
  <c r="P53" i="1"/>
  <c r="P52" i="1"/>
  <c r="P51" i="1"/>
  <c r="P50" i="1"/>
  <c r="P49" i="1"/>
  <c r="P48" i="1"/>
  <c r="P47" i="1"/>
  <c r="P46" i="1"/>
  <c r="P45" i="1"/>
  <c r="P43" i="1"/>
  <c r="P22" i="1"/>
  <c r="P62" i="1" l="1"/>
  <c r="P175" i="1" l="1"/>
  <c r="P174" i="1"/>
  <c r="P107" i="1"/>
  <c r="P111" i="1"/>
  <c r="P116" i="1"/>
  <c r="P114" i="1"/>
  <c r="P113" i="1" l="1"/>
  <c r="P112" i="1"/>
  <c r="P61" i="1"/>
  <c r="P12" i="1" l="1"/>
  <c r="P190" i="1"/>
  <c r="P30" i="1"/>
  <c r="P144" i="1"/>
  <c r="P64" i="1"/>
  <c r="P77" i="1"/>
  <c r="P78" i="1"/>
  <c r="P10" i="1" l="1"/>
  <c r="P34" i="1"/>
  <c r="P177" i="1"/>
  <c r="P7" i="1" l="1"/>
  <c r="P69" i="1" l="1"/>
  <c r="P120" i="1"/>
  <c r="P128" i="1"/>
  <c r="P129" i="1"/>
  <c r="P124" i="1"/>
  <c r="P70" i="1"/>
  <c r="P187" i="1"/>
  <c r="P133" i="1"/>
  <c r="P160" i="1"/>
  <c r="P123" i="1"/>
  <c r="P108" i="1"/>
  <c r="P138" i="1"/>
  <c r="P188" i="1"/>
  <c r="P68" i="1"/>
  <c r="P115" i="1"/>
  <c r="P149" i="1"/>
  <c r="P161" i="1"/>
  <c r="P171" i="1"/>
  <c r="P60" i="1"/>
  <c r="P185" i="1"/>
  <c r="P140" i="1"/>
  <c r="P150" i="1"/>
  <c r="P186" i="1"/>
  <c r="P151" i="1"/>
  <c r="P130" i="1" l="1"/>
  <c r="P104" i="1"/>
  <c r="P136" i="1"/>
  <c r="P21" i="1"/>
  <c r="P73" i="1"/>
  <c r="P146" i="1"/>
  <c r="P147" i="1"/>
  <c r="P159" i="1"/>
  <c r="P148" i="1"/>
  <c r="P169" i="1"/>
  <c r="P59" i="1"/>
  <c r="P132" i="1"/>
  <c r="P119" i="1"/>
  <c r="P170" i="1"/>
  <c r="P121" i="1"/>
  <c r="P126" i="1"/>
  <c r="P131" i="1"/>
  <c r="P125" i="1"/>
  <c r="P137" i="1"/>
  <c r="P142" i="1"/>
  <c r="P139" i="1"/>
  <c r="P67" i="1"/>
  <c r="P158" i="1"/>
  <c r="P141" i="1"/>
  <c r="P71" i="1"/>
  <c r="P168" i="1"/>
  <c r="P157" i="1"/>
  <c r="P103" i="1"/>
  <c r="P57" i="1"/>
  <c r="P152" i="1"/>
  <c r="P184" i="1"/>
  <c r="P106" i="1" l="1"/>
  <c r="P32" i="1"/>
  <c r="P173" i="1"/>
  <c r="P105" i="1"/>
  <c r="P81" i="1"/>
  <c r="P28" i="1"/>
  <c r="P118" i="1"/>
  <c r="P15" i="1"/>
  <c r="P182" i="1"/>
  <c r="P87" i="1"/>
  <c r="P84" i="1"/>
  <c r="P26" i="1"/>
  <c r="P102" i="1"/>
  <c r="P122" i="1"/>
  <c r="P127" i="1"/>
  <c r="P29" i="1"/>
  <c r="P135" i="1"/>
  <c r="P100" i="1"/>
  <c r="P183" i="1"/>
  <c r="P42" i="1"/>
  <c r="P167" i="1"/>
  <c r="P145" i="1"/>
  <c r="P23" i="1" l="1"/>
  <c r="P80" i="1"/>
  <c r="P25" i="1"/>
  <c r="P83" i="1"/>
  <c r="P27" i="1"/>
  <c r="P110" i="1"/>
  <c r="P20" i="1"/>
  <c r="P66" i="1"/>
  <c r="P36" i="1"/>
  <c r="P179" i="1"/>
  <c r="P181" i="1"/>
  <c r="P154" i="1"/>
  <c r="P164" i="1"/>
  <c r="P155" i="1"/>
  <c r="P166" i="1"/>
  <c r="P156" i="1"/>
  <c r="P165" i="1"/>
  <c r="P19" i="1" l="1"/>
  <c r="P41" i="1"/>
  <c r="P16" i="1" s="1"/>
  <c r="P163" i="1"/>
  <c r="P14" i="1" l="1"/>
  <c r="P37" i="1"/>
  <c r="P22" i="2" l="1"/>
  <c r="P100" i="2" l="1"/>
  <c r="P87" i="2" l="1"/>
  <c r="P84" i="2"/>
  <c r="P25" i="2" l="1"/>
  <c r="P83" i="2"/>
  <c r="P77" i="2" l="1"/>
  <c r="P174" i="2"/>
  <c r="P111" i="2"/>
  <c r="P12" i="2"/>
  <c r="P190" i="2"/>
  <c r="P61" i="2"/>
  <c r="P175" i="2"/>
  <c r="P78" i="2"/>
  <c r="P113" i="2"/>
  <c r="P112" i="2"/>
  <c r="P114" i="2"/>
  <c r="P116" i="2"/>
  <c r="P34" i="2" l="1"/>
  <c r="P177" i="2"/>
  <c r="P64" i="2"/>
  <c r="P30" i="2"/>
  <c r="P144" i="2"/>
  <c r="P10" i="2" l="1"/>
  <c r="P7" i="2" l="1"/>
  <c r="P168" i="2" l="1"/>
  <c r="P122" i="2"/>
  <c r="P104" i="2"/>
  <c r="P67" i="2"/>
  <c r="P42" i="2"/>
  <c r="P145" i="2"/>
  <c r="P146" i="2"/>
  <c r="P28" i="2"/>
  <c r="P118" i="2"/>
  <c r="P103" i="2"/>
  <c r="P126" i="2"/>
  <c r="P131" i="2"/>
  <c r="P149" i="2"/>
  <c r="P119" i="2"/>
  <c r="P32" i="2"/>
  <c r="P173" i="2"/>
  <c r="P81" i="2"/>
  <c r="P27" i="2"/>
  <c r="P110" i="2"/>
  <c r="P29" i="2"/>
  <c r="P135" i="2"/>
  <c r="P169" i="2"/>
  <c r="P132" i="2"/>
  <c r="P136" i="2"/>
  <c r="P128" i="2"/>
  <c r="P158" i="2"/>
  <c r="P127" i="2"/>
  <c r="P26" i="2"/>
  <c r="P102" i="2"/>
  <c r="P106" i="2"/>
  <c r="P137" i="2"/>
  <c r="P151" i="2"/>
  <c r="P170" i="2"/>
  <c r="P70" i="2"/>
  <c r="P141" i="2"/>
  <c r="P115" i="2"/>
  <c r="P186" i="2"/>
  <c r="P125" i="2"/>
  <c r="P139" i="2"/>
  <c r="P188" i="2"/>
  <c r="P159" i="2"/>
  <c r="P121" i="2"/>
  <c r="P185" i="2"/>
  <c r="P147" i="2"/>
  <c r="P107" i="2"/>
  <c r="P60" i="2"/>
  <c r="P129" i="2"/>
  <c r="P160" i="2"/>
  <c r="P62" i="2"/>
  <c r="P142" i="2"/>
  <c r="P140" i="2"/>
  <c r="P161" i="2"/>
  <c r="P124" i="2"/>
  <c r="P71" i="2"/>
  <c r="P133" i="2"/>
  <c r="P120" i="2"/>
  <c r="P171" i="2"/>
  <c r="P68" i="2"/>
  <c r="P105" i="2"/>
  <c r="P167" i="2"/>
  <c r="P150" i="2"/>
  <c r="P148" i="2"/>
  <c r="P123" i="2"/>
  <c r="P69" i="2"/>
  <c r="P130" i="2"/>
  <c r="P184" i="2"/>
  <c r="P108" i="2"/>
  <c r="P59" i="2"/>
  <c r="P187" i="2"/>
  <c r="P157" i="2"/>
  <c r="P57" i="2"/>
  <c r="P138" i="2"/>
  <c r="P15" i="2" l="1"/>
  <c r="P181" i="2"/>
  <c r="P36" i="2"/>
  <c r="P179" i="2"/>
  <c r="P20" i="2"/>
  <c r="P66" i="2"/>
  <c r="P21" i="2"/>
  <c r="P73" i="2"/>
  <c r="P23" i="2"/>
  <c r="P80" i="2"/>
  <c r="P182" i="2"/>
  <c r="P19" i="2" l="1"/>
  <c r="P41" i="2"/>
  <c r="P16" i="2" s="1"/>
  <c r="P152" i="2"/>
  <c r="P154" i="2"/>
  <c r="P156" i="2"/>
  <c r="P155" i="2"/>
  <c r="P164" i="2"/>
  <c r="P166" i="2"/>
  <c r="P165" i="2"/>
  <c r="P163" i="2" l="1"/>
  <c r="P14" i="2"/>
  <c r="P37" i="2"/>
  <c r="P183" i="2"/>
</calcChain>
</file>

<file path=xl/sharedStrings.xml><?xml version="1.0" encoding="utf-8"?>
<sst xmlns="http://schemas.openxmlformats.org/spreadsheetml/2006/main" count="632" uniqueCount="299">
  <si>
    <t>§ 38 Skatter og Afgifter</t>
  </si>
  <si>
    <t>Udgiftsbudgettet</t>
  </si>
  <si>
    <t>Nettotal</t>
  </si>
  <si>
    <t>Specifikation af nettotal</t>
  </si>
  <si>
    <t>Skatter på indkomst og formue</t>
  </si>
  <si>
    <t>38.12</t>
  </si>
  <si>
    <t>Indtægtsbudgettet</t>
  </si>
  <si>
    <t>38.11</t>
  </si>
  <si>
    <t>38.13</t>
  </si>
  <si>
    <t>38.14</t>
  </si>
  <si>
    <t>Pensionsafkastskat</t>
  </si>
  <si>
    <t>38.16</t>
  </si>
  <si>
    <t>38.19</t>
  </si>
  <si>
    <t>Told og forbrugsafgifter</t>
  </si>
  <si>
    <t>38.21</t>
  </si>
  <si>
    <t>38.22</t>
  </si>
  <si>
    <t>38.23</t>
  </si>
  <si>
    <t>38.24</t>
  </si>
  <si>
    <t>38.27</t>
  </si>
  <si>
    <t>38.28</t>
  </si>
  <si>
    <t>38.41</t>
  </si>
  <si>
    <t>Renteindtægter mv.</t>
  </si>
  <si>
    <t>38.61</t>
  </si>
  <si>
    <t>Overførsler til andre paragrafer</t>
  </si>
  <si>
    <t>38.81</t>
  </si>
  <si>
    <t>38</t>
  </si>
  <si>
    <t>Skatter og Afgifter i alt</t>
  </si>
  <si>
    <t>Specifikation af kontiene</t>
  </si>
  <si>
    <t>Personskatter i alt</t>
  </si>
  <si>
    <t>38.11.01</t>
  </si>
  <si>
    <t>38.11.01.10</t>
  </si>
  <si>
    <t xml:space="preserve">   heraf:</t>
  </si>
  <si>
    <t>38.11.01.11</t>
  </si>
  <si>
    <t>38.11.01.20</t>
  </si>
  <si>
    <t>38.11.01.30</t>
  </si>
  <si>
    <t>38.11.11</t>
  </si>
  <si>
    <t>Selskabskatter mv. i alt</t>
  </si>
  <si>
    <t>38.13.01</t>
  </si>
  <si>
    <t>38.13.01.10</t>
  </si>
  <si>
    <t>38.13.01.11</t>
  </si>
  <si>
    <t>38.13.01.20</t>
  </si>
  <si>
    <t>Tinglysningsafgift mv. i alt</t>
  </si>
  <si>
    <t>Øvrige skatter i alt</t>
  </si>
  <si>
    <t>Merværdiafgift i alt</t>
  </si>
  <si>
    <t>38.21.01.10</t>
  </si>
  <si>
    <t>38.21.01.11</t>
  </si>
  <si>
    <t>Energiafgifter mv. i alt</t>
  </si>
  <si>
    <t>38.22.01</t>
  </si>
  <si>
    <t>38.22.03</t>
  </si>
  <si>
    <t>38.22.05</t>
  </si>
  <si>
    <t>Afgifter vedr. motorkøretøjer i alt</t>
  </si>
  <si>
    <t>38.23.05</t>
  </si>
  <si>
    <t>38.23.07</t>
  </si>
  <si>
    <t>38.24.01</t>
  </si>
  <si>
    <t>38.24.01.15/16</t>
  </si>
  <si>
    <t>38.24.01.43</t>
  </si>
  <si>
    <t>38.24.01.45/46</t>
  </si>
  <si>
    <t>38.24.01.50/51</t>
  </si>
  <si>
    <t>38.24.01.60/61</t>
  </si>
  <si>
    <t>38.24.01.65</t>
  </si>
  <si>
    <t>38.24.01.75/76</t>
  </si>
  <si>
    <t>38.27.01</t>
  </si>
  <si>
    <t>38.27.01.20</t>
  </si>
  <si>
    <t>38.27.01.40</t>
  </si>
  <si>
    <t>38.27.01.50</t>
  </si>
  <si>
    <t>Øvrige punktafgifter I alt</t>
  </si>
  <si>
    <t>38.28.01</t>
  </si>
  <si>
    <t>38.28.01.10/11</t>
  </si>
  <si>
    <t>38.28.01.20/21</t>
  </si>
  <si>
    <t>38.28.01.30/31</t>
  </si>
  <si>
    <t>38.28.03</t>
  </si>
  <si>
    <t>38.28.05</t>
  </si>
  <si>
    <t>38.28.11</t>
  </si>
  <si>
    <t>38.28.21</t>
  </si>
  <si>
    <t>38.28.71</t>
  </si>
  <si>
    <t>38.28.71.10</t>
  </si>
  <si>
    <t>Renteindtægter mv.:</t>
  </si>
  <si>
    <t xml:space="preserve">   Indtægtsbevillinger</t>
  </si>
  <si>
    <t xml:space="preserve">   Udgiftsbevillinger</t>
  </si>
  <si>
    <t>38.61.01.10</t>
  </si>
  <si>
    <t>38.61.01.11</t>
  </si>
  <si>
    <t>38.61.01.20</t>
  </si>
  <si>
    <t>38.61.01.21</t>
  </si>
  <si>
    <t>38.61.01.30</t>
  </si>
  <si>
    <t>38.61.01.31</t>
  </si>
  <si>
    <t xml:space="preserve">  Udgift</t>
  </si>
  <si>
    <t xml:space="preserve">  Indtægt</t>
  </si>
  <si>
    <t xml:space="preserve">    Personskatter</t>
  </si>
  <si>
    <t xml:space="preserve">    Selskabsskatter mv.</t>
  </si>
  <si>
    <t xml:space="preserve">    Pensionsafkastskat</t>
  </si>
  <si>
    <t xml:space="preserve">    Øvrige skatter</t>
  </si>
  <si>
    <t xml:space="preserve">    Merværdiafgift</t>
  </si>
  <si>
    <t xml:space="preserve">    Energiafgifter mv.</t>
  </si>
  <si>
    <t xml:space="preserve">    Afgifter vedr. motorkøretøjer</t>
  </si>
  <si>
    <t xml:space="preserve">    Miljøafgifter</t>
  </si>
  <si>
    <t xml:space="preserve">    Afgifter på spil mv.</t>
  </si>
  <si>
    <t xml:space="preserve">    Øvrige punktafgifter</t>
  </si>
  <si>
    <t xml:space="preserve">    Renteindtægter mv.</t>
  </si>
  <si>
    <t xml:space="preserve">    Overførsler til andre paragrafer</t>
  </si>
  <si>
    <t xml:space="preserve">  Personskatter</t>
  </si>
  <si>
    <t xml:space="preserve">      Indkomstskat  mv. af personer</t>
  </si>
  <si>
    <t xml:space="preserve">         heraf:</t>
  </si>
  <si>
    <t xml:space="preserve">      Afskrivning, personskatter</t>
  </si>
  <si>
    <t xml:space="preserve">      Afregning til kom., personskatter</t>
  </si>
  <si>
    <t xml:space="preserve">      Kompensationsbeløb til Grønland</t>
  </si>
  <si>
    <t xml:space="preserve">  Afgift af dødsboer og gaver i alt</t>
  </si>
  <si>
    <t xml:space="preserve">  Selskabsskat i alt</t>
  </si>
  <si>
    <t xml:space="preserve">      Indkomstskat af selskaber</t>
  </si>
  <si>
    <t xml:space="preserve">      Afskrivning, selskabsskat</t>
  </si>
  <si>
    <t xml:space="preserve">  Kulbrinteskat</t>
  </si>
  <si>
    <t xml:space="preserve">  Bøder, konfiskationer mv.</t>
  </si>
  <si>
    <t xml:space="preserve">     heraf:</t>
  </si>
  <si>
    <t xml:space="preserve">     Månedsafregning:</t>
  </si>
  <si>
    <t xml:space="preserve">       pos. angivelser</t>
  </si>
  <si>
    <t xml:space="preserve">       neg. angivelser</t>
  </si>
  <si>
    <t xml:space="preserve">     Kvartalsafregning:</t>
  </si>
  <si>
    <t xml:space="preserve">     Halvårsafregning:</t>
  </si>
  <si>
    <t xml:space="preserve">     Kreditbegrænsning</t>
  </si>
  <si>
    <t xml:space="preserve">     Moms FF</t>
  </si>
  <si>
    <t xml:space="preserve">     Import-moms og andet</t>
  </si>
  <si>
    <t xml:space="preserve">  Afskrivninger/tab</t>
  </si>
  <si>
    <t xml:space="preserve">  I alt</t>
  </si>
  <si>
    <t xml:space="preserve">      Afgift af stenkul mv.</t>
  </si>
  <si>
    <t xml:space="preserve">      Afgift af elektricitet</t>
  </si>
  <si>
    <t xml:space="preserve">      Afgift af naturgas</t>
  </si>
  <si>
    <t xml:space="preserve">  Afgift af olieprodukter</t>
  </si>
  <si>
    <t xml:space="preserve">  Benzinafgifter</t>
  </si>
  <si>
    <t xml:space="preserve">  Vægtafgift ( grøn ejerafgift )</t>
  </si>
  <si>
    <t xml:space="preserve">  Registreringsafgift</t>
  </si>
  <si>
    <t xml:space="preserve">  Ansvarsforsikring</t>
  </si>
  <si>
    <t xml:space="preserve">  Afgift af vejbenyttelse</t>
  </si>
  <si>
    <t xml:space="preserve">  Miljøafgifter i alt</t>
  </si>
  <si>
    <t xml:space="preserve">      CO2 - afgift</t>
  </si>
  <si>
    <t xml:space="preserve">      SO2 - afgift</t>
  </si>
  <si>
    <t xml:space="preserve">      Afgift vedr. CFC</t>
  </si>
  <si>
    <t xml:space="preserve">      Afgift af klorerede opløsningsmidler mv.</t>
  </si>
  <si>
    <t xml:space="preserve">      Afgift af bekæmpelsesmidler</t>
  </si>
  <si>
    <t xml:space="preserve">      Afgift af affald</t>
  </si>
  <si>
    <t xml:space="preserve">      Afgift af råstofmaterialer</t>
  </si>
  <si>
    <t xml:space="preserve">      Afgift af spildevand</t>
  </si>
  <si>
    <t xml:space="preserve">      Afgift af ledningsført vand</t>
  </si>
  <si>
    <t xml:space="preserve">      Afgift af NI/CD batterier</t>
  </si>
  <si>
    <t xml:space="preserve">      Afgift af PVC og phathalater</t>
  </si>
  <si>
    <t xml:space="preserve">      Afgift af kvælstof</t>
  </si>
  <si>
    <t xml:space="preserve">  Afgifter på spil mv. i alt</t>
  </si>
  <si>
    <t xml:space="preserve">      Afgift af spil ved væddeløb</t>
  </si>
  <si>
    <t xml:space="preserve">      Afgift af gevinster ved lotterispil mv.</t>
  </si>
  <si>
    <t xml:space="preserve">      Kasinoafgift</t>
  </si>
  <si>
    <t xml:space="preserve">      Afgift af spilleautomater</t>
  </si>
  <si>
    <t xml:space="preserve">  Afgift af spiritus, vin og øl i alt</t>
  </si>
  <si>
    <t xml:space="preserve">      Afgift af spiritus</t>
  </si>
  <si>
    <t xml:space="preserve">      Afgift af vin</t>
  </si>
  <si>
    <t xml:space="preserve">      Afgift af øl</t>
  </si>
  <si>
    <t xml:space="preserve">  Tobaksafgift i alt</t>
  </si>
  <si>
    <t xml:space="preserve">       heraf:</t>
  </si>
  <si>
    <t xml:space="preserve">       Afgift af cigaretter mv.</t>
  </si>
  <si>
    <t xml:space="preserve">       Afgift af cigarer mv.</t>
  </si>
  <si>
    <t xml:space="preserve">       Afgift af pibetobak mv.</t>
  </si>
  <si>
    <t xml:space="preserve">      Afgift af chokolade mv. </t>
  </si>
  <si>
    <t xml:space="preserve">      Afgift af konsumis </t>
  </si>
  <si>
    <t xml:space="preserve">  Lov om forskellige forbrugsafgifter:</t>
  </si>
  <si>
    <t xml:space="preserve">       Afgift af cigaretpapir mv.</t>
  </si>
  <si>
    <t xml:space="preserve">       Afgift af glødelamper mv.</t>
  </si>
  <si>
    <t xml:space="preserve">       Afgift af kaffe mv.</t>
  </si>
  <si>
    <t xml:space="preserve">       Afgift af te mv.</t>
  </si>
  <si>
    <t xml:space="preserve">  Afgift af lystfartøjsforsikringer</t>
  </si>
  <si>
    <t xml:space="preserve">  Afskrivninger mv. i alt</t>
  </si>
  <si>
    <t xml:space="preserve">      Diverse afgifter</t>
  </si>
  <si>
    <t xml:space="preserve">      Renteindtægt vedr. restancer</t>
  </si>
  <si>
    <t xml:space="preserve">      Afskrivninger, restancer</t>
  </si>
  <si>
    <t xml:space="preserve">      Rentegodtgørelse til personer mv.</t>
  </si>
  <si>
    <t xml:space="preserve">      Renter ved forhøjelse af skatteansætt., personer</t>
  </si>
  <si>
    <t xml:space="preserve">      Rentegodtgørelse til selskaber mv.</t>
  </si>
  <si>
    <t xml:space="preserve">      Renter ved forhøjelse af skatteansætt., selskaber</t>
  </si>
  <si>
    <t>§ 38</t>
  </si>
  <si>
    <t>Σ til dato</t>
  </si>
  <si>
    <t xml:space="preserve">      Afgift af visse detailsalgspakninger (emballageafgift)</t>
  </si>
  <si>
    <t>1000 kr.</t>
  </si>
  <si>
    <t>38.11.01.25</t>
  </si>
  <si>
    <t xml:space="preserve">      Nettooverførsler til Sverige vedr. grænsegængere</t>
  </si>
  <si>
    <t>38.24.01.85</t>
  </si>
  <si>
    <t xml:space="preserve">      Tillægsafgift af alkoholsodavand</t>
  </si>
  <si>
    <t xml:space="preserve">  </t>
  </si>
  <si>
    <t xml:space="preserve">    Tinglysningsafgift mv.</t>
  </si>
  <si>
    <t xml:space="preserve">      Afregning til kommuner, selskabsskat mv.</t>
  </si>
  <si>
    <t>Lønsumsafgift</t>
  </si>
  <si>
    <t xml:space="preserve">    Lønsumsafgift</t>
  </si>
  <si>
    <t>38.11.01.12</t>
  </si>
  <si>
    <t xml:space="preserve">      Grøn check</t>
  </si>
  <si>
    <t xml:space="preserve">      NOx - afgift</t>
  </si>
  <si>
    <t>38.24.01.12/13</t>
  </si>
  <si>
    <t>38.27.01.80</t>
  </si>
  <si>
    <t>38.27.01.60</t>
  </si>
  <si>
    <t>38.27.01.70</t>
  </si>
  <si>
    <t>Arbejdsskadeafgift</t>
  </si>
  <si>
    <t>38.42</t>
  </si>
  <si>
    <t xml:space="preserve">    Arbejdsskadeafgift</t>
  </si>
  <si>
    <t>Heraf</t>
  </si>
  <si>
    <t xml:space="preserve">     Skadeforsikringsafgift</t>
  </si>
  <si>
    <t xml:space="preserve">     Tinglysningsafgift u. skadeforsikringsafgift</t>
  </si>
  <si>
    <t>Indtægtslister 2016</t>
  </si>
  <si>
    <t>Jan 2016</t>
  </si>
  <si>
    <t>Mar 2016</t>
  </si>
  <si>
    <t>Apr 2016</t>
  </si>
  <si>
    <t>Maj 2016</t>
  </si>
  <si>
    <t>Jun 2016</t>
  </si>
  <si>
    <t>Aug 2016</t>
  </si>
  <si>
    <t>Sep 2016</t>
  </si>
  <si>
    <t>Okt 2016</t>
  </si>
  <si>
    <t>Nov 2016</t>
  </si>
  <si>
    <t>Dec 2016</t>
  </si>
  <si>
    <t>Feb 2016</t>
  </si>
  <si>
    <t>Jul 2016</t>
  </si>
  <si>
    <t xml:space="preserve">    Børnefamilieydelse</t>
  </si>
  <si>
    <t>A-skat</t>
  </si>
  <si>
    <t>Arbejdsmarkedsbidrag løn</t>
  </si>
  <si>
    <t>Arbejdsmarkedsbidrag  pensionsindb.</t>
  </si>
  <si>
    <t>Udbytteskat</t>
  </si>
  <si>
    <t>§55-beløb</t>
  </si>
  <si>
    <t>B-skat m.v.</t>
  </si>
  <si>
    <t>Frivillige indbetalinger</t>
  </si>
  <si>
    <t>Restskat</t>
  </si>
  <si>
    <t>Overskydende skat</t>
  </si>
  <si>
    <t>Grøn check overf.</t>
  </si>
  <si>
    <t>Pensionsbeskatning</t>
  </si>
  <si>
    <t>Andre skatter m.v</t>
  </si>
  <si>
    <t>Børnefamilieydelse</t>
  </si>
  <si>
    <t>38.13.11.10/11</t>
  </si>
  <si>
    <t>38.19.71</t>
  </si>
  <si>
    <t>38.22.01.10/11</t>
  </si>
  <si>
    <t>38.22.01.20/21</t>
  </si>
  <si>
    <t>38.22.01.40/41</t>
  </si>
  <si>
    <t>38.23.01.10</t>
  </si>
  <si>
    <t>38.23.01.11</t>
  </si>
  <si>
    <t xml:space="preserve">  Afskrivning, vægtafgift ( grøn ejerafgift )</t>
  </si>
  <si>
    <t>38.23.03.10</t>
  </si>
  <si>
    <t>38.23.03.11</t>
  </si>
  <si>
    <t xml:space="preserve">  Afskrivning, registreringsafgift</t>
  </si>
  <si>
    <t>38.24.01.10/11</t>
  </si>
  <si>
    <t>38.24.01.30/31</t>
  </si>
  <si>
    <t>38.24.01.40/41</t>
  </si>
  <si>
    <t>38.24.01.70/71</t>
  </si>
  <si>
    <t>38.24.01.77/79</t>
  </si>
  <si>
    <t>38.24.01.80/81</t>
  </si>
  <si>
    <t xml:space="preserve">      Afgift af mineralsk fosfor</t>
  </si>
  <si>
    <t>38.27.01.10/11</t>
  </si>
  <si>
    <t xml:space="preserve">     Afgift af væddemål</t>
  </si>
  <si>
    <t xml:space="preserve">     Afgift af online kasinospil</t>
  </si>
  <si>
    <t xml:space="preserve">     Det Danske Klasselotteri A/S</t>
  </si>
  <si>
    <t>38.28.01.40</t>
  </si>
  <si>
    <t>38.28.03.10</t>
  </si>
  <si>
    <t xml:space="preserve">      Tobaksafgift</t>
  </si>
  <si>
    <t>38.28.03.11</t>
  </si>
  <si>
    <t xml:space="preserve">      Afskrivning, tobaksafgift</t>
  </si>
  <si>
    <t xml:space="preserve">  Afgift af chokolade, konsumis og mineralvand mv. i alt</t>
  </si>
  <si>
    <t>38.28.05.10</t>
  </si>
  <si>
    <t>38.28.05.11</t>
  </si>
  <si>
    <t xml:space="preserve">      Afskrivning, afgift af chokolade mv. </t>
  </si>
  <si>
    <t>38.28.05.20/21</t>
  </si>
  <si>
    <t>38.28.71.11</t>
  </si>
  <si>
    <t xml:space="preserve">      Afskrivninger, blandede told og afgifter mv.</t>
  </si>
  <si>
    <t>38.28.71.20</t>
  </si>
  <si>
    <t xml:space="preserve">      Diverse ophævede skatter</t>
  </si>
  <si>
    <t>Lønsumsafgift i alt</t>
  </si>
  <si>
    <t>38.41.02.10</t>
  </si>
  <si>
    <t xml:space="preserve">      Lønsumsafgift</t>
  </si>
  <si>
    <t>38.41.02.11</t>
  </si>
  <si>
    <t xml:space="preserve">      Afskrivning, lønsumsafgift</t>
  </si>
  <si>
    <t>Stamdata for regneark</t>
  </si>
  <si>
    <t>Filnavn:</t>
  </si>
  <si>
    <t>Beskrivelse:</t>
  </si>
  <si>
    <t>Baggrund:</t>
  </si>
  <si>
    <t>Kilde:</t>
  </si>
  <si>
    <t>Udviklet af:</t>
  </si>
  <si>
    <t>Senest opdateret:</t>
  </si>
  <si>
    <t>Skatteministeriet</t>
  </si>
  <si>
    <t>Indtægtslisterne tilsendes Folketinget og er endvidere tilgængelige på www.skm.dk</t>
  </si>
  <si>
    <t>Bogførte månedlige indtægter fra skatter og afgifter, som opkræves af staten og indgår på finanslovens § 38.</t>
  </si>
  <si>
    <t>Listen er udarbejdet med udgangspunkt i de bogførte indtægter på statsregnskabet i Moderniseringsstyrelsens SKS-system</t>
  </si>
  <si>
    <t>Faneblade</t>
  </si>
  <si>
    <t>Bemærkninger</t>
  </si>
  <si>
    <t>Indtægtslister_2016</t>
  </si>
  <si>
    <t>Indtægtslister 2017</t>
  </si>
  <si>
    <t>Jan 2017</t>
  </si>
  <si>
    <t>Feb 2017</t>
  </si>
  <si>
    <t>Mar 2017</t>
  </si>
  <si>
    <t>Apr 2017</t>
  </si>
  <si>
    <t>Maj 2017</t>
  </si>
  <si>
    <t>Jun 2017</t>
  </si>
  <si>
    <t>Jul 2017</t>
  </si>
  <si>
    <t>Aug 2017</t>
  </si>
  <si>
    <t>Sep 2017</t>
  </si>
  <si>
    <t>Okt 2017</t>
  </si>
  <si>
    <t>Nov 2017</t>
  </si>
  <si>
    <t>Dec 2017</t>
  </si>
  <si>
    <t>Indtægtslister_2017</t>
  </si>
  <si>
    <t>Indtaegstliste2017.xlsx</t>
  </si>
  <si>
    <t xml:space="preserve">På indtægtslisten er det lagt til grund, at afskrivningskonti som hovedregel udspecificeres, hvis der i både 2015 og 2016 har været et ”provenu” på over 5 mio. kr. Helt konkret betyder det, at nogle konti nu vil blive udspecificeret, mens andre mindre afskrivningskonti ikke længere vil blive udspecificeret på indtægtslisten. Afskrivningerne vil stadig blive indregnet, men indgår i summen for den samlede konto. </t>
  </si>
  <si>
    <t xml:space="preserve">På indtægtslisten er det lagt til grund, at afskrivningskonti som hovedregel udspecificeres, hvis der i både 2014 og 2015 har været et ”provenu” på over 5 mio. kr. Helt konkret betyder det, at nogle konti nu vil blive udspecificeret, mens andre mindre afskrivningskonti – såsom afskrivning for CO2-afgift, elafgift, og emballageafgift, som tidligere har fremgået af indtægtslisten – ikke længere vil blive ud-specificeret på indtægtslisten. Afskrivningerne vil stadig blive indregnet, men indgår i summen for den samlede konto.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</si>
</sst>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#.##0"/>
    <numFmt numFmtId="165" formatCode="d\.\ mmmm\ yyyy"/>
  </numFmts>
  <fonts count="9" x14ac:knownFonts="1"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/>
      <top style="medium">
        <color indexed="18"/>
      </top>
      <bottom style="thin">
        <color indexed="18"/>
      </bottom>
      <diagonal/>
    </border>
    <border>
      <left style="thin">
        <color indexed="23"/>
      </left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  <border>
      <left style="thin">
        <color indexed="23"/>
      </left>
      <right/>
      <top/>
      <bottom style="thin">
        <color indexed="18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18"/>
      </top>
      <bottom style="medium">
        <color indexed="18"/>
      </bottom>
      <diagonal/>
    </border>
    <border>
      <left style="thin">
        <color indexed="23"/>
      </left>
      <right/>
      <top style="thin">
        <color indexed="18"/>
      </top>
      <bottom style="medium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23"/>
      </left>
      <right/>
      <top style="medium">
        <color indexed="18"/>
      </top>
      <bottom style="thin">
        <color indexed="18"/>
      </bottom>
      <diagonal/>
    </border>
    <border>
      <left style="thin">
        <color indexed="23"/>
      </left>
      <right/>
      <top style="thin">
        <color indexed="18"/>
      </top>
      <bottom style="thin">
        <color indexed="18"/>
      </bottom>
      <diagonal/>
    </border>
    <border>
      <left/>
      <right/>
      <top/>
      <bottom style="medium">
        <color indexed="18"/>
      </bottom>
      <diagonal/>
    </border>
    <border>
      <left style="thin">
        <color indexed="23"/>
      </left>
      <right/>
      <top/>
      <bottom style="medium">
        <color indexed="18"/>
      </bottom>
      <diagonal/>
    </border>
    <border>
      <left style="thin">
        <color indexed="23"/>
      </left>
      <right/>
      <top style="medium">
        <color indexed="18"/>
      </top>
      <bottom style="medium">
        <color indexed="18"/>
      </bottom>
      <diagonal/>
    </border>
    <border>
      <left/>
      <right/>
      <top style="thin">
        <color indexed="18"/>
      </top>
      <bottom/>
      <diagonal/>
    </border>
    <border>
      <left style="thin">
        <color indexed="23"/>
      </left>
      <right/>
      <top style="medium">
        <color indexed="18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64"/>
      </left>
      <right/>
      <top style="medium">
        <color indexed="18"/>
      </top>
      <bottom/>
      <diagonal/>
    </border>
    <border>
      <left style="thin">
        <color indexed="23"/>
      </left>
      <right style="thin">
        <color indexed="23"/>
      </right>
      <top/>
      <bottom style="medium">
        <color indexed="56"/>
      </bottom>
      <diagonal/>
    </border>
    <border>
      <left style="thin">
        <color indexed="23"/>
      </left>
      <right/>
      <top style="thin">
        <color indexed="56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indexed="23"/>
      </left>
      <right/>
      <top/>
      <bottom style="thin">
        <color theme="3"/>
      </bottom>
      <diagonal/>
    </border>
    <border>
      <left/>
      <right style="thin">
        <color indexed="23"/>
      </right>
      <top style="thin">
        <color indexed="18"/>
      </top>
      <bottom/>
      <diagonal/>
    </border>
    <border>
      <left style="thin">
        <color indexed="23"/>
      </left>
      <right style="thin">
        <color indexed="23"/>
      </right>
      <top style="thin">
        <color indexed="18"/>
      </top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medium">
        <color indexed="56"/>
      </bottom>
      <diagonal/>
    </border>
    <border>
      <left/>
      <right style="thin">
        <color indexed="23"/>
      </right>
      <top/>
      <bottom style="medium">
        <color indexed="56"/>
      </bottom>
      <diagonal/>
    </border>
    <border>
      <left style="thin">
        <color indexed="23"/>
      </left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 style="thin">
        <color indexed="23"/>
      </right>
      <top style="medium">
        <color indexed="18"/>
      </top>
      <bottom/>
      <diagonal/>
    </border>
    <border>
      <left style="thin">
        <color indexed="23"/>
      </left>
      <right style="thin">
        <color indexed="23"/>
      </right>
      <top style="medium">
        <color indexed="18"/>
      </top>
      <bottom/>
      <diagonal/>
    </border>
    <border>
      <left style="thin">
        <color indexed="23"/>
      </left>
      <right style="thin">
        <color indexed="23"/>
      </right>
      <top/>
      <bottom style="medium">
        <color theme="3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/>
      <top/>
      <bottom style="medium">
        <color theme="3"/>
      </bottom>
      <diagonal/>
    </border>
    <border>
      <left style="thin">
        <color theme="0" tint="-0.499984740745262"/>
      </left>
      <right style="thin">
        <color indexed="23"/>
      </right>
      <top style="medium">
        <color indexed="18"/>
      </top>
      <bottom style="medium">
        <color indexed="18"/>
      </bottom>
      <diagonal/>
    </border>
    <border>
      <left style="thin">
        <color theme="0" tint="-0.499984740745262"/>
      </left>
      <right style="thin">
        <color indexed="23"/>
      </right>
      <top style="medium">
        <color indexed="18"/>
      </top>
      <bottom style="thin">
        <color indexed="18"/>
      </bottom>
      <diagonal/>
    </border>
    <border>
      <left style="thin">
        <color theme="0" tint="-0.499984740745262"/>
      </left>
      <right style="thin">
        <color indexed="23"/>
      </right>
      <top style="thin">
        <color indexed="18"/>
      </top>
      <bottom style="thin">
        <color indexed="18"/>
      </bottom>
      <diagonal/>
    </border>
    <border>
      <left style="thin">
        <color theme="0" tint="-0.499984740745262"/>
      </left>
      <right style="thin">
        <color indexed="23"/>
      </right>
      <top/>
      <bottom/>
      <diagonal/>
    </border>
    <border>
      <left style="thin">
        <color theme="0" tint="-0.499984740745262"/>
      </left>
      <right style="thin">
        <color indexed="23"/>
      </right>
      <top style="thin">
        <color indexed="18"/>
      </top>
      <bottom style="medium">
        <color indexed="18"/>
      </bottom>
      <diagonal/>
    </border>
    <border>
      <left style="thin">
        <color theme="0" tint="-0.499984740745262"/>
      </left>
      <right style="thin">
        <color indexed="23"/>
      </right>
      <top/>
      <bottom style="medium">
        <color indexed="18"/>
      </bottom>
      <diagonal/>
    </border>
    <border>
      <left style="thin">
        <color theme="0" tint="-0.499984740745262"/>
      </left>
      <right style="thin">
        <color indexed="23"/>
      </right>
      <top style="thin">
        <color indexed="18"/>
      </top>
      <bottom style="thin">
        <color theme="3"/>
      </bottom>
      <diagonal/>
    </border>
    <border>
      <left style="thin">
        <color theme="0" tint="-0.499984740745262"/>
      </left>
      <right style="thin">
        <color indexed="23"/>
      </right>
      <top style="thin">
        <color indexed="18"/>
      </top>
      <bottom/>
      <diagonal/>
    </border>
    <border>
      <left style="thin">
        <color theme="0" tint="-0.499984740745262"/>
      </left>
      <right style="thin">
        <color indexed="23"/>
      </right>
      <top/>
      <bottom style="thin">
        <color indexed="18"/>
      </bottom>
      <diagonal/>
    </border>
    <border>
      <left style="thin">
        <color theme="0" tint="-0.499984740745262"/>
      </left>
      <right style="thin">
        <color indexed="23"/>
      </right>
      <top/>
      <bottom style="medium">
        <color rgb="FF002060"/>
      </bottom>
      <diagonal/>
    </border>
    <border>
      <left style="thin">
        <color theme="0" tint="-0.499984740745262"/>
      </left>
      <right style="thin">
        <color indexed="23"/>
      </right>
      <top/>
      <bottom style="thin">
        <color theme="3"/>
      </bottom>
      <diagonal/>
    </border>
    <border>
      <left style="thin">
        <color theme="0" tint="-0.499984740745262"/>
      </left>
      <right style="thin">
        <color indexed="23"/>
      </right>
      <top style="thin">
        <color theme="3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theme="3"/>
      </top>
      <bottom style="thin">
        <color theme="3"/>
      </bottom>
      <diagonal/>
    </border>
    <border>
      <left style="thin">
        <color theme="0" tint="-0.499984740745262"/>
      </left>
      <right style="thin">
        <color indexed="23"/>
      </right>
      <top style="medium">
        <color indexed="18"/>
      </top>
      <bottom/>
      <diagonal/>
    </border>
    <border>
      <left style="thin">
        <color theme="0" tint="-0.499984740745262"/>
      </left>
      <right style="thin">
        <color indexed="23"/>
      </right>
      <top/>
      <bottom style="thin">
        <color theme="0" tint="-0.499984740745262"/>
      </bottom>
      <diagonal/>
    </border>
    <border>
      <left/>
      <right/>
      <top style="thin">
        <color indexed="18"/>
      </top>
      <bottom style="thin">
        <color theme="3"/>
      </bottom>
      <diagonal/>
    </border>
    <border>
      <left/>
      <right/>
      <top/>
      <bottom style="medium">
        <color rgb="FF002060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0" tint="-0.34998626667073579"/>
      </left>
      <right style="thin">
        <color indexed="23"/>
      </right>
      <top style="medium">
        <color indexed="18"/>
      </top>
      <bottom/>
      <diagonal/>
    </border>
    <border>
      <left style="thin">
        <color theme="0" tint="-0.34998626667073579"/>
      </left>
      <right style="thin">
        <color indexed="23"/>
      </right>
      <top/>
      <bottom/>
      <diagonal/>
    </border>
    <border>
      <left style="thin">
        <color theme="0" tint="-0.34998626667073579"/>
      </left>
      <right style="thin">
        <color indexed="23"/>
      </right>
      <top/>
      <bottom style="medium">
        <color theme="3"/>
      </bottom>
      <diagonal/>
    </border>
    <border>
      <left style="thin">
        <color indexed="64"/>
      </left>
      <right style="thin">
        <color indexed="23"/>
      </right>
      <top style="thin">
        <color indexed="18"/>
      </top>
      <bottom style="medium">
        <color indexed="18"/>
      </bottom>
      <diagonal/>
    </border>
    <border>
      <left style="thin">
        <color indexed="64"/>
      </left>
      <right style="thin">
        <color indexed="23"/>
      </right>
      <top style="thin">
        <color indexed="18"/>
      </top>
      <bottom/>
      <diagonal/>
    </border>
    <border>
      <left style="thin">
        <color indexed="64"/>
      </left>
      <right style="thin">
        <color indexed="23"/>
      </right>
      <top/>
      <bottom style="thin">
        <color indexed="18"/>
      </bottom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/>
      <right/>
      <top style="medium">
        <color indexed="18"/>
      </top>
      <bottom style="thin">
        <color theme="3"/>
      </bottom>
      <diagonal/>
    </border>
    <border>
      <left style="thin">
        <color indexed="64"/>
      </left>
      <right/>
      <top style="thin">
        <color indexed="18"/>
      </top>
      <bottom style="medium">
        <color indexed="18"/>
      </bottom>
      <diagonal/>
    </border>
    <border>
      <left style="thin">
        <color indexed="64"/>
      </left>
      <right/>
      <top style="thin">
        <color indexed="1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1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18"/>
      </top>
      <bottom style="medium">
        <color indexed="18"/>
      </bottom>
      <diagonal/>
    </border>
    <border>
      <left style="thin">
        <color indexed="64"/>
      </left>
      <right/>
      <top style="medium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18"/>
      </top>
      <bottom style="thin">
        <color theme="3"/>
      </bottom>
      <diagonal/>
    </border>
    <border>
      <left style="thin">
        <color indexed="64"/>
      </left>
      <right/>
      <top/>
      <bottom style="thin">
        <color indexed="18"/>
      </bottom>
      <diagonal/>
    </border>
    <border>
      <left style="thin">
        <color indexed="64"/>
      </left>
      <right/>
      <top/>
      <bottom style="medium">
        <color rgb="FF002060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indexed="64"/>
      </left>
      <right/>
      <top style="thin">
        <color theme="3"/>
      </top>
      <bottom/>
      <diagonal/>
    </border>
    <border>
      <left style="thin">
        <color indexed="64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64"/>
      </right>
      <top style="medium">
        <color indexed="18"/>
      </top>
      <bottom style="thin">
        <color theme="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2">
    <xf numFmtId="0" fontId="0" fillId="0" borderId="0" xfId="0"/>
    <xf numFmtId="0" fontId="1" fillId="0" borderId="0" xfId="0" applyFont="1" applyAlignment="1"/>
    <xf numFmtId="0" fontId="3" fillId="0" borderId="0" xfId="0" applyFont="1" applyAlignment="1"/>
    <xf numFmtId="3" fontId="1" fillId="0" borderId="0" xfId="0" quotePrefix="1" applyNumberFormat="1" applyFont="1" applyAlignment="1"/>
    <xf numFmtId="3" fontId="1" fillId="0" borderId="0" xfId="0" applyNumberFormat="1" applyFont="1" applyAlignment="1"/>
    <xf numFmtId="0" fontId="4" fillId="0" borderId="0" xfId="0" applyFont="1" applyAlignment="1"/>
    <xf numFmtId="0" fontId="5" fillId="0" borderId="0" xfId="0" applyFont="1" applyAlignment="1"/>
    <xf numFmtId="0" fontId="1" fillId="0" borderId="0" xfId="0" quotePrefix="1" applyFont="1" applyAlignment="1"/>
    <xf numFmtId="0" fontId="5" fillId="0" borderId="0" xfId="0" applyFont="1" applyBorder="1" applyAlignment="1"/>
    <xf numFmtId="0" fontId="1" fillId="0" borderId="0" xfId="0" applyFont="1" applyBorder="1" applyAlignment="1"/>
    <xf numFmtId="0" fontId="1" fillId="0" borderId="0" xfId="0" applyNumberFormat="1" applyFont="1" applyBorder="1" applyAlignment="1"/>
    <xf numFmtId="0" fontId="5" fillId="0" borderId="0" xfId="0" applyNumberFormat="1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3" fillId="0" borderId="3" xfId="0" applyFont="1" applyBorder="1" applyAlignment="1"/>
    <xf numFmtId="0" fontId="1" fillId="0" borderId="3" xfId="0" applyFont="1" applyBorder="1" applyAlignment="1"/>
    <xf numFmtId="3" fontId="1" fillId="0" borderId="3" xfId="0" quotePrefix="1" applyNumberFormat="1" applyFont="1" applyBorder="1" applyAlignment="1"/>
    <xf numFmtId="3" fontId="1" fillId="0" borderId="4" xfId="0" quotePrefix="1" applyNumberFormat="1" applyFont="1" applyBorder="1" applyAlignment="1"/>
    <xf numFmtId="0" fontId="1" fillId="0" borderId="5" xfId="0" applyFont="1" applyBorder="1" applyAlignment="1"/>
    <xf numFmtId="3" fontId="4" fillId="0" borderId="6" xfId="0" quotePrefix="1" applyNumberFormat="1" applyFont="1" applyBorder="1" applyAlignment="1"/>
    <xf numFmtId="3" fontId="4" fillId="0" borderId="7" xfId="0" quotePrefix="1" applyNumberFormat="1" applyFont="1" applyBorder="1" applyAlignment="1"/>
    <xf numFmtId="3" fontId="1" fillId="0" borderId="7" xfId="0" quotePrefix="1" applyNumberFormat="1" applyFont="1" applyBorder="1" applyAlignment="1"/>
    <xf numFmtId="3" fontId="1" fillId="0" borderId="6" xfId="0" quotePrefix="1" applyNumberFormat="1" applyFont="1" applyBorder="1" applyAlignment="1"/>
    <xf numFmtId="0" fontId="4" fillId="0" borderId="8" xfId="0" quotePrefix="1" applyFont="1" applyBorder="1" applyAlignment="1"/>
    <xf numFmtId="0" fontId="4" fillId="0" borderId="8" xfId="0" applyFont="1" applyBorder="1" applyAlignment="1"/>
    <xf numFmtId="3" fontId="4" fillId="0" borderId="9" xfId="0" quotePrefix="1" applyNumberFormat="1" applyFont="1" applyBorder="1" applyAlignment="1"/>
    <xf numFmtId="0" fontId="1" fillId="0" borderId="10" xfId="0" applyFont="1" applyBorder="1" applyAlignment="1"/>
    <xf numFmtId="0" fontId="4" fillId="0" borderId="3" xfId="0" applyFont="1" applyBorder="1" applyAlignment="1"/>
    <xf numFmtId="3" fontId="4" fillId="0" borderId="11" xfId="0" applyNumberFormat="1" applyFont="1" applyBorder="1" applyAlignment="1"/>
    <xf numFmtId="3" fontId="1" fillId="0" borderId="12" xfId="0" applyNumberFormat="1" applyFont="1" applyBorder="1" applyAlignment="1"/>
    <xf numFmtId="3" fontId="1" fillId="0" borderId="7" xfId="0" applyNumberFormat="1" applyFont="1" applyBorder="1" applyAlignment="1"/>
    <xf numFmtId="3" fontId="1" fillId="0" borderId="6" xfId="0" applyNumberFormat="1" applyFont="1" applyBorder="1" applyAlignment="1"/>
    <xf numFmtId="0" fontId="1" fillId="0" borderId="13" xfId="0" applyFont="1" applyBorder="1" applyAlignment="1"/>
    <xf numFmtId="3" fontId="1" fillId="0" borderId="14" xfId="0" applyNumberFormat="1" applyFont="1" applyBorder="1" applyAlignment="1"/>
    <xf numFmtId="0" fontId="4" fillId="0" borderId="1" xfId="0" applyFont="1" applyBorder="1" applyAlignment="1"/>
    <xf numFmtId="3" fontId="4" fillId="0" borderId="15" xfId="0" applyNumberFormat="1" applyFont="1" applyBorder="1" applyAlignment="1"/>
    <xf numFmtId="0" fontId="4" fillId="0" borderId="2" xfId="0" applyFont="1" applyBorder="1" applyAlignment="1"/>
    <xf numFmtId="0" fontId="1" fillId="0" borderId="8" xfId="0" applyFont="1" applyBorder="1" applyAlignment="1"/>
    <xf numFmtId="3" fontId="1" fillId="0" borderId="9" xfId="0" applyNumberFormat="1" applyFont="1" applyBorder="1" applyAlignment="1"/>
    <xf numFmtId="0" fontId="1" fillId="0" borderId="7" xfId="0" applyFont="1" applyBorder="1" applyAlignment="1"/>
    <xf numFmtId="0" fontId="4" fillId="0" borderId="3" xfId="0" applyNumberFormat="1" applyFont="1" applyBorder="1" applyAlignment="1"/>
    <xf numFmtId="0" fontId="1" fillId="0" borderId="16" xfId="0" applyNumberFormat="1" applyFont="1" applyBorder="1" applyAlignment="1"/>
    <xf numFmtId="3" fontId="1" fillId="0" borderId="4" xfId="0" applyNumberFormat="1" applyFont="1" applyBorder="1" applyAlignment="1"/>
    <xf numFmtId="0" fontId="1" fillId="0" borderId="5" xfId="0" applyNumberFormat="1" applyFont="1" applyBorder="1" applyAlignment="1"/>
    <xf numFmtId="0" fontId="1" fillId="0" borderId="10" xfId="0" applyNumberFormat="1" applyFont="1" applyBorder="1" applyAlignment="1"/>
    <xf numFmtId="0" fontId="1" fillId="0" borderId="13" xfId="0" applyNumberFormat="1" applyFont="1" applyBorder="1" applyAlignment="1"/>
    <xf numFmtId="0" fontId="1" fillId="0" borderId="8" xfId="0" applyNumberFormat="1" applyFont="1" applyBorder="1" applyAlignment="1"/>
    <xf numFmtId="0" fontId="5" fillId="0" borderId="5" xfId="0" applyNumberFormat="1" applyFont="1" applyBorder="1" applyAlignment="1"/>
    <xf numFmtId="0" fontId="1" fillId="0" borderId="13" xfId="0" applyNumberFormat="1" applyFont="1" applyFill="1" applyBorder="1" applyAlignment="1"/>
    <xf numFmtId="0" fontId="4" fillId="0" borderId="1" xfId="0" applyNumberFormat="1" applyFont="1" applyBorder="1" applyAlignment="1"/>
    <xf numFmtId="3" fontId="4" fillId="0" borderId="17" xfId="0" applyNumberFormat="1" applyFont="1" applyBorder="1" applyAlignment="1"/>
    <xf numFmtId="0" fontId="6" fillId="0" borderId="0" xfId="0" applyFont="1" applyAlignment="1"/>
    <xf numFmtId="17" fontId="4" fillId="0" borderId="17" xfId="0" quotePrefix="1" applyNumberFormat="1" applyFont="1" applyBorder="1" applyAlignment="1">
      <alignment horizontal="center"/>
    </xf>
    <xf numFmtId="17" fontId="1" fillId="0" borderId="14" xfId="0" applyNumberFormat="1" applyFont="1" applyBorder="1" applyAlignment="1">
      <alignment horizontal="center"/>
    </xf>
    <xf numFmtId="0" fontId="1" fillId="0" borderId="0" xfId="0" applyFont="1"/>
    <xf numFmtId="0" fontId="1" fillId="0" borderId="18" xfId="0" applyNumberFormat="1" applyFont="1" applyBorder="1" applyAlignment="1"/>
    <xf numFmtId="17" fontId="4" fillId="0" borderId="17" xfId="0" quotePrefix="1" applyNumberFormat="1" applyFont="1" applyFill="1" applyBorder="1" applyAlignment="1">
      <alignment horizontal="center"/>
    </xf>
    <xf numFmtId="17" fontId="1" fillId="0" borderId="14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/>
    <xf numFmtId="3" fontId="1" fillId="0" borderId="6" xfId="0" applyNumberFormat="1" applyFont="1" applyFill="1" applyBorder="1" applyAlignment="1"/>
    <xf numFmtId="0" fontId="4" fillId="0" borderId="19" xfId="0" applyFont="1" applyBorder="1" applyAlignment="1">
      <alignment horizontal="center"/>
    </xf>
    <xf numFmtId="3" fontId="4" fillId="0" borderId="7" xfId="0" applyNumberFormat="1" applyFont="1" applyBorder="1" applyAlignment="1"/>
    <xf numFmtId="3" fontId="1" fillId="0" borderId="0" xfId="0" applyNumberFormat="1" applyFont="1" applyBorder="1" applyAlignment="1"/>
    <xf numFmtId="3" fontId="1" fillId="0" borderId="12" xfId="0" applyNumberFormat="1" applyFont="1" applyFill="1" applyBorder="1" applyAlignment="1"/>
    <xf numFmtId="3" fontId="1" fillId="0" borderId="9" xfId="0" applyNumberFormat="1" applyFont="1" applyFill="1" applyBorder="1" applyAlignment="1"/>
    <xf numFmtId="3" fontId="4" fillId="0" borderId="11" xfId="0" applyNumberFormat="1" applyFont="1" applyFill="1" applyBorder="1" applyAlignment="1"/>
    <xf numFmtId="3" fontId="1" fillId="0" borderId="7" xfId="0" quotePrefix="1" applyNumberFormat="1" applyFont="1" applyFill="1" applyBorder="1" applyAlignment="1"/>
    <xf numFmtId="3" fontId="4" fillId="0" borderId="15" xfId="0" applyNumberFormat="1" applyFont="1" applyFill="1" applyBorder="1" applyAlignment="1"/>
    <xf numFmtId="3" fontId="1" fillId="0" borderId="14" xfId="0" applyNumberFormat="1" applyFont="1" applyFill="1" applyBorder="1" applyAlignment="1"/>
    <xf numFmtId="3" fontId="1" fillId="0" borderId="0" xfId="0" applyNumberFormat="1" applyFont="1" applyFill="1" applyAlignment="1"/>
    <xf numFmtId="3" fontId="1" fillId="0" borderId="6" xfId="0" quotePrefix="1" applyNumberFormat="1" applyFont="1" applyFill="1" applyBorder="1" applyAlignment="1"/>
    <xf numFmtId="3" fontId="4" fillId="0" borderId="17" xfId="0" applyNumberFormat="1" applyFont="1" applyFill="1" applyBorder="1" applyAlignment="1"/>
    <xf numFmtId="3" fontId="4" fillId="0" borderId="7" xfId="0" quotePrefix="1" applyNumberFormat="1" applyFont="1" applyFill="1" applyBorder="1" applyAlignment="1"/>
    <xf numFmtId="0" fontId="1" fillId="0" borderId="7" xfId="0" applyFont="1" applyFill="1" applyBorder="1" applyAlignment="1"/>
    <xf numFmtId="3" fontId="1" fillId="0" borderId="0" xfId="0" quotePrefix="1" applyNumberFormat="1" applyFont="1" applyFill="1" applyAlignment="1"/>
    <xf numFmtId="0" fontId="4" fillId="0" borderId="0" xfId="0" applyFont="1" applyBorder="1" applyAlignment="1"/>
    <xf numFmtId="0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0" fillId="0" borderId="0" xfId="0" applyFont="1" applyBorder="1" applyAlignment="1"/>
    <xf numFmtId="3" fontId="0" fillId="0" borderId="0" xfId="0" applyNumberFormat="1" applyFont="1" applyBorder="1" applyAlignment="1"/>
    <xf numFmtId="0" fontId="4" fillId="0" borderId="13" xfId="0" applyFont="1" applyBorder="1" applyAlignment="1"/>
    <xf numFmtId="0" fontId="0" fillId="0" borderId="13" xfId="0" applyFont="1" applyBorder="1" applyAlignment="1"/>
    <xf numFmtId="3" fontId="0" fillId="0" borderId="14" xfId="0" applyNumberFormat="1" applyFont="1" applyBorder="1" applyAlignment="1"/>
    <xf numFmtId="0" fontId="0" fillId="0" borderId="0" xfId="0" applyFont="1" applyAlignment="1"/>
    <xf numFmtId="3" fontId="4" fillId="0" borderId="9" xfId="0" applyNumberFormat="1" applyFont="1" applyBorder="1" applyAlignment="1"/>
    <xf numFmtId="3" fontId="1" fillId="0" borderId="20" xfId="0" applyNumberFormat="1" applyFont="1" applyBorder="1" applyAlignment="1"/>
    <xf numFmtId="3" fontId="1" fillId="0" borderId="21" xfId="0" applyNumberFormat="1" applyFont="1" applyBorder="1" applyAlignment="1"/>
    <xf numFmtId="3" fontId="4" fillId="0" borderId="6" xfId="0" quotePrefix="1" applyNumberFormat="1" applyFont="1" applyFill="1" applyBorder="1" applyAlignment="1"/>
    <xf numFmtId="0" fontId="1" fillId="0" borderId="18" xfId="0" applyFont="1" applyBorder="1" applyAlignment="1"/>
    <xf numFmtId="3" fontId="1" fillId="0" borderId="22" xfId="0" quotePrefix="1" applyNumberFormat="1" applyFont="1" applyBorder="1" applyAlignment="1"/>
    <xf numFmtId="3" fontId="1" fillId="0" borderId="22" xfId="0" quotePrefix="1" applyNumberFormat="1" applyFont="1" applyFill="1" applyBorder="1" applyAlignment="1"/>
    <xf numFmtId="0" fontId="1" fillId="0" borderId="23" xfId="0" applyFont="1" applyBorder="1" applyAlignment="1"/>
    <xf numFmtId="3" fontId="1" fillId="0" borderId="24" xfId="0" quotePrefix="1" applyNumberFormat="1" applyFont="1" applyBorder="1" applyAlignment="1"/>
    <xf numFmtId="0" fontId="1" fillId="0" borderId="25" xfId="0" applyNumberFormat="1" applyFont="1" applyBorder="1" applyAlignment="1"/>
    <xf numFmtId="3" fontId="1" fillId="0" borderId="26" xfId="0" applyNumberFormat="1" applyFont="1" applyBorder="1" applyAlignment="1"/>
    <xf numFmtId="0" fontId="0" fillId="0" borderId="13" xfId="0" applyNumberFormat="1" applyFont="1" applyBorder="1" applyAlignment="1"/>
    <xf numFmtId="164" fontId="0" fillId="0" borderId="0" xfId="0" applyNumberFormat="1" applyFill="1" applyBorder="1"/>
    <xf numFmtId="164" fontId="0" fillId="0" borderId="0" xfId="0" applyNumberFormat="1" applyFill="1"/>
    <xf numFmtId="3" fontId="1" fillId="0" borderId="18" xfId="0" applyNumberFormat="1" applyFont="1" applyBorder="1" applyAlignment="1"/>
    <xf numFmtId="3" fontId="1" fillId="0" borderId="22" xfId="0" applyNumberFormat="1" applyFont="1" applyBorder="1" applyAlignment="1"/>
    <xf numFmtId="164" fontId="0" fillId="0" borderId="27" xfId="0" applyNumberFormat="1" applyFill="1" applyBorder="1"/>
    <xf numFmtId="164" fontId="0" fillId="0" borderId="28" xfId="0" applyNumberFormat="1" applyFill="1" applyBorder="1"/>
    <xf numFmtId="3" fontId="1" fillId="0" borderId="29" xfId="0" applyNumberFormat="1" applyFont="1" applyBorder="1" applyAlignment="1"/>
    <xf numFmtId="3" fontId="1" fillId="0" borderId="30" xfId="0" applyNumberFormat="1" applyFont="1" applyBorder="1" applyAlignment="1"/>
    <xf numFmtId="0" fontId="1" fillId="0" borderId="31" xfId="0" applyNumberFormat="1" applyFont="1" applyBorder="1" applyAlignment="1"/>
    <xf numFmtId="0" fontId="4" fillId="0" borderId="32" xfId="0" applyNumberFormat="1" applyFont="1" applyBorder="1" applyAlignment="1"/>
    <xf numFmtId="3" fontId="4" fillId="0" borderId="33" xfId="0" applyNumberFormat="1" applyFont="1" applyBorder="1" applyAlignment="1"/>
    <xf numFmtId="0" fontId="0" fillId="0" borderId="0" xfId="0" applyNumberFormat="1" applyFont="1" applyBorder="1" applyAlignment="1"/>
    <xf numFmtId="3" fontId="0" fillId="0" borderId="22" xfId="0" applyNumberFormat="1" applyFont="1" applyBorder="1" applyAlignment="1"/>
    <xf numFmtId="0" fontId="0" fillId="0" borderId="27" xfId="0" applyFont="1" applyBorder="1" applyAlignment="1"/>
    <xf numFmtId="0" fontId="0" fillId="0" borderId="27" xfId="0" applyNumberFormat="1" applyFont="1" applyBorder="1" applyAlignment="1"/>
    <xf numFmtId="3" fontId="0" fillId="0" borderId="34" xfId="0" applyNumberFormat="1" applyFont="1" applyBorder="1" applyAlignment="1"/>
    <xf numFmtId="3" fontId="0" fillId="0" borderId="14" xfId="0" applyNumberFormat="1" applyFont="1" applyFill="1" applyBorder="1" applyAlignment="1"/>
    <xf numFmtId="3" fontId="1" fillId="0" borderId="4" xfId="0" applyNumberFormat="1" applyFont="1" applyFill="1" applyBorder="1" applyAlignment="1"/>
    <xf numFmtId="3" fontId="1" fillId="0" borderId="35" xfId="0" applyNumberFormat="1" applyFont="1" applyBorder="1" applyAlignment="1"/>
    <xf numFmtId="3" fontId="1" fillId="0" borderId="35" xfId="0" applyNumberFormat="1" applyFont="1" applyFill="1" applyBorder="1" applyAlignment="1"/>
    <xf numFmtId="3" fontId="0" fillId="0" borderId="7" xfId="0" applyNumberFormat="1" applyBorder="1" applyAlignment="1"/>
    <xf numFmtId="0" fontId="3" fillId="0" borderId="36" xfId="0" applyFont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5" fontId="8" fillId="0" borderId="0" xfId="0" applyNumberFormat="1" applyFont="1" applyAlignment="1">
      <alignment horizontal="left" vertical="center"/>
    </xf>
    <xf numFmtId="3" fontId="1" fillId="0" borderId="24" xfId="0" quotePrefix="1" applyNumberFormat="1" applyFont="1" applyFill="1" applyBorder="1" applyAlignment="1"/>
    <xf numFmtId="3" fontId="4" fillId="0" borderId="9" xfId="0" quotePrefix="1" applyNumberFormat="1" applyFont="1" applyFill="1" applyBorder="1" applyAlignment="1"/>
    <xf numFmtId="3" fontId="4" fillId="0" borderId="9" xfId="0" applyNumberFormat="1" applyFont="1" applyFill="1" applyBorder="1" applyAlignment="1"/>
    <xf numFmtId="0" fontId="0" fillId="0" borderId="13" xfId="0" applyBorder="1" applyAlignment="1">
      <alignment wrapText="1"/>
    </xf>
    <xf numFmtId="3" fontId="1" fillId="0" borderId="13" xfId="1" applyNumberFormat="1" applyFont="1" applyBorder="1" applyAlignment="1"/>
    <xf numFmtId="3" fontId="0" fillId="0" borderId="7" xfId="0" applyNumberFormat="1" applyFont="1" applyBorder="1" applyAlignment="1"/>
    <xf numFmtId="3" fontId="0" fillId="0" borderId="7" xfId="0" applyNumberFormat="1" applyFont="1" applyFill="1" applyBorder="1" applyAlignment="1"/>
    <xf numFmtId="3" fontId="0" fillId="0" borderId="38" xfId="0" applyNumberFormat="1" applyFont="1" applyBorder="1" applyAlignment="1"/>
    <xf numFmtId="0" fontId="8" fillId="0" borderId="0" xfId="0" applyFont="1" applyAlignment="1">
      <alignment vertical="top"/>
    </xf>
    <xf numFmtId="0" fontId="8" fillId="0" borderId="0" xfId="0" applyFont="1" applyAlignment="1"/>
    <xf numFmtId="14" fontId="8" fillId="0" borderId="0" xfId="0" applyNumberFormat="1" applyFont="1" applyAlignment="1">
      <alignment vertical="top"/>
    </xf>
    <xf numFmtId="0" fontId="8" fillId="0" borderId="36" xfId="0" applyFont="1" applyBorder="1" applyAlignment="1">
      <alignment vertical="top"/>
    </xf>
    <xf numFmtId="0" fontId="8" fillId="0" borderId="37" xfId="0" applyFont="1" applyBorder="1" applyAlignment="1">
      <alignment vertical="top"/>
    </xf>
    <xf numFmtId="3" fontId="1" fillId="0" borderId="27" xfId="0" applyNumberFormat="1" applyFont="1" applyBorder="1" applyAlignment="1"/>
    <xf numFmtId="3" fontId="4" fillId="0" borderId="40" xfId="0" applyNumberFormat="1" applyFont="1" applyBorder="1" applyAlignment="1"/>
    <xf numFmtId="3" fontId="1" fillId="0" borderId="41" xfId="0" applyNumberFormat="1" applyFont="1" applyBorder="1" applyAlignment="1"/>
    <xf numFmtId="3" fontId="1" fillId="0" borderId="42" xfId="0" applyNumberFormat="1" applyFont="1" applyBorder="1" applyAlignment="1"/>
    <xf numFmtId="3" fontId="4" fillId="0" borderId="43" xfId="0" quotePrefix="1" applyNumberFormat="1" applyFont="1" applyBorder="1" applyAlignment="1"/>
    <xf numFmtId="3" fontId="4" fillId="0" borderId="39" xfId="0" applyNumberFormat="1" applyFont="1" applyBorder="1" applyAlignment="1"/>
    <xf numFmtId="3" fontId="1" fillId="0" borderId="44" xfId="0" applyNumberFormat="1" applyFont="1" applyBorder="1" applyAlignment="1"/>
    <xf numFmtId="3" fontId="4" fillId="0" borderId="42" xfId="0" applyNumberFormat="1" applyFont="1" applyBorder="1" applyAlignment="1"/>
    <xf numFmtId="3" fontId="1" fillId="0" borderId="43" xfId="0" applyNumberFormat="1" applyFont="1" applyBorder="1" applyAlignment="1"/>
    <xf numFmtId="0" fontId="1" fillId="0" borderId="42" xfId="0" applyFont="1" applyBorder="1" applyAlignment="1"/>
    <xf numFmtId="3" fontId="1" fillId="0" borderId="45" xfId="0" applyNumberFormat="1" applyFont="1" applyBorder="1" applyAlignment="1"/>
    <xf numFmtId="3" fontId="1" fillId="0" borderId="46" xfId="0" applyNumberFormat="1" applyFont="1" applyBorder="1" applyAlignment="1"/>
    <xf numFmtId="3" fontId="1" fillId="0" borderId="47" xfId="0" applyNumberFormat="1" applyFont="1" applyBorder="1" applyAlignment="1"/>
    <xf numFmtId="3" fontId="1" fillId="0" borderId="48" xfId="0" applyNumberFormat="1" applyFont="1" applyBorder="1" applyAlignment="1"/>
    <xf numFmtId="3" fontId="1" fillId="0" borderId="49" xfId="0" applyNumberFormat="1" applyFont="1" applyBorder="1" applyAlignment="1"/>
    <xf numFmtId="3" fontId="1" fillId="0" borderId="50" xfId="0" applyNumberFormat="1" applyFont="1" applyBorder="1" applyAlignment="1"/>
    <xf numFmtId="3" fontId="1" fillId="0" borderId="51" xfId="0" applyNumberFormat="1" applyFont="1" applyBorder="1" applyAlignment="1"/>
    <xf numFmtId="3" fontId="4" fillId="0" borderId="52" xfId="0" applyNumberFormat="1" applyFont="1" applyBorder="1" applyAlignment="1"/>
    <xf numFmtId="3" fontId="1" fillId="0" borderId="53" xfId="0" applyNumberFormat="1" applyFont="1" applyBorder="1" applyAlignment="1"/>
    <xf numFmtId="3" fontId="4" fillId="0" borderId="8" xfId="0" quotePrefix="1" applyNumberFormat="1" applyFont="1" applyBorder="1" applyAlignment="1"/>
    <xf numFmtId="3" fontId="4" fillId="0" borderId="3" xfId="0" applyNumberFormat="1" applyFont="1" applyBorder="1" applyAlignment="1"/>
    <xf numFmtId="3" fontId="1" fillId="0" borderId="10" xfId="0" applyNumberFormat="1" applyFont="1" applyBorder="1" applyAlignment="1"/>
    <xf numFmtId="3" fontId="4" fillId="0" borderId="1" xfId="0" applyNumberFormat="1" applyFont="1" applyBorder="1" applyAlignment="1"/>
    <xf numFmtId="3" fontId="1" fillId="0" borderId="13" xfId="0" applyNumberFormat="1" applyFont="1" applyBorder="1" applyAlignment="1"/>
    <xf numFmtId="3" fontId="1" fillId="0" borderId="8" xfId="0" applyNumberFormat="1" applyFont="1" applyBorder="1" applyAlignment="1"/>
    <xf numFmtId="3" fontId="1" fillId="0" borderId="54" xfId="0" applyNumberFormat="1" applyFont="1" applyBorder="1" applyAlignment="1"/>
    <xf numFmtId="3" fontId="1" fillId="0" borderId="16" xfId="0" applyNumberFormat="1" applyFont="1" applyBorder="1" applyAlignment="1"/>
    <xf numFmtId="3" fontId="1" fillId="0" borderId="5" xfId="0" applyNumberFormat="1" applyFont="1" applyBorder="1" applyAlignment="1"/>
    <xf numFmtId="3" fontId="1" fillId="0" borderId="55" xfId="0" applyNumberFormat="1" applyFont="1" applyBorder="1" applyAlignment="1"/>
    <xf numFmtId="3" fontId="1" fillId="0" borderId="23" xfId="0" applyNumberFormat="1" applyFont="1" applyBorder="1" applyAlignment="1"/>
    <xf numFmtId="3" fontId="1" fillId="0" borderId="56" xfId="0" applyNumberFormat="1" applyFont="1" applyBorder="1" applyAlignment="1"/>
    <xf numFmtId="3" fontId="1" fillId="0" borderId="57" xfId="0" applyNumberFormat="1" applyFont="1" applyBorder="1" applyAlignment="1"/>
    <xf numFmtId="3" fontId="4" fillId="0" borderId="58" xfId="0" applyNumberFormat="1" applyFont="1" applyBorder="1" applyAlignment="1"/>
    <xf numFmtId="3" fontId="1" fillId="0" borderId="59" xfId="0" applyNumberFormat="1" applyFont="1" applyBorder="1" applyAlignment="1"/>
    <xf numFmtId="3" fontId="1" fillId="0" borderId="60" xfId="0" applyNumberFormat="1" applyFont="1" applyBorder="1" applyAlignment="1"/>
    <xf numFmtId="3" fontId="4" fillId="0" borderId="2" xfId="0" applyNumberFormat="1" applyFont="1" applyBorder="1" applyAlignment="1"/>
    <xf numFmtId="0" fontId="1" fillId="0" borderId="62" xfId="0" applyFont="1" applyBorder="1" applyAlignment="1"/>
    <xf numFmtId="3" fontId="4" fillId="0" borderId="63" xfId="0" quotePrefix="1" applyNumberFormat="1" applyFont="1" applyBorder="1" applyAlignment="1"/>
    <xf numFmtId="3" fontId="4" fillId="0" borderId="64" xfId="0" quotePrefix="1" applyNumberFormat="1" applyFont="1" applyBorder="1" applyAlignment="1"/>
    <xf numFmtId="3" fontId="1" fillId="0" borderId="64" xfId="0" quotePrefix="1" applyNumberFormat="1" applyFont="1" applyBorder="1" applyAlignment="1"/>
    <xf numFmtId="3" fontId="1" fillId="0" borderId="65" xfId="0" quotePrefix="1" applyNumberFormat="1" applyFont="1" applyBorder="1" applyAlignment="1"/>
    <xf numFmtId="3" fontId="1" fillId="0" borderId="63" xfId="0" quotePrefix="1" applyNumberFormat="1" applyFont="1" applyBorder="1" applyAlignment="1"/>
    <xf numFmtId="3" fontId="4" fillId="0" borderId="61" xfId="0" quotePrefix="1" applyNumberFormat="1" applyFont="1" applyBorder="1" applyAlignment="1"/>
    <xf numFmtId="3" fontId="4" fillId="0" borderId="66" xfId="0" applyNumberFormat="1" applyFont="1" applyBorder="1" applyAlignment="1"/>
    <xf numFmtId="3" fontId="1" fillId="0" borderId="68" xfId="0" quotePrefix="1" applyNumberFormat="1" applyFont="1" applyBorder="1" applyAlignment="1"/>
    <xf numFmtId="3" fontId="1" fillId="0" borderId="69" xfId="0" quotePrefix="1" applyNumberFormat="1" applyFont="1" applyBorder="1" applyAlignment="1"/>
    <xf numFmtId="3" fontId="4" fillId="0" borderId="67" xfId="0" quotePrefix="1" applyNumberFormat="1" applyFont="1" applyBorder="1" applyAlignment="1"/>
    <xf numFmtId="3" fontId="1" fillId="0" borderId="70" xfId="0" applyNumberFormat="1" applyFont="1" applyBorder="1" applyAlignment="1"/>
    <xf numFmtId="3" fontId="4" fillId="0" borderId="71" xfId="0" quotePrefix="1" applyNumberFormat="1" applyFont="1" applyBorder="1" applyAlignment="1"/>
    <xf numFmtId="3" fontId="4" fillId="0" borderId="72" xfId="0" quotePrefix="1" applyNumberFormat="1" applyFont="1" applyBorder="1" applyAlignment="1"/>
    <xf numFmtId="3" fontId="1" fillId="0" borderId="72" xfId="0" quotePrefix="1" applyNumberFormat="1" applyFont="1" applyBorder="1" applyAlignment="1"/>
    <xf numFmtId="3" fontId="1" fillId="0" borderId="71" xfId="0" quotePrefix="1" applyNumberFormat="1" applyFont="1" applyBorder="1" applyAlignment="1"/>
    <xf numFmtId="3" fontId="1" fillId="0" borderId="73" xfId="0" quotePrefix="1" applyNumberFormat="1" applyFont="1" applyBorder="1" applyAlignment="1"/>
    <xf numFmtId="3" fontId="4" fillId="0" borderId="75" xfId="0" applyNumberFormat="1" applyFont="1" applyBorder="1" applyAlignment="1"/>
    <xf numFmtId="3" fontId="1" fillId="0" borderId="76" xfId="0" applyNumberFormat="1" applyFont="1" applyBorder="1" applyAlignment="1"/>
    <xf numFmtId="3" fontId="1" fillId="0" borderId="69" xfId="0" applyNumberFormat="1" applyFont="1" applyBorder="1" applyAlignment="1"/>
    <xf numFmtId="3" fontId="1" fillId="0" borderId="77" xfId="0" applyNumberFormat="1" applyFont="1" applyBorder="1" applyAlignment="1"/>
    <xf numFmtId="3" fontId="4" fillId="0" borderId="74" xfId="0" applyNumberFormat="1" applyFont="1" applyBorder="1" applyAlignment="1"/>
    <xf numFmtId="3" fontId="4" fillId="0" borderId="69" xfId="0" applyNumberFormat="1" applyFont="1" applyBorder="1" applyAlignment="1"/>
    <xf numFmtId="0" fontId="1" fillId="0" borderId="69" xfId="0" applyFont="1" applyBorder="1" applyAlignment="1"/>
    <xf numFmtId="3" fontId="1" fillId="0" borderId="67" xfId="0" applyNumberFormat="1" applyFont="1" applyBorder="1" applyAlignment="1"/>
    <xf numFmtId="3" fontId="1" fillId="0" borderId="78" xfId="0" applyNumberFormat="1" applyFont="1" applyBorder="1" applyAlignment="1"/>
    <xf numFmtId="3" fontId="1" fillId="0" borderId="68" xfId="0" applyNumberFormat="1" applyFont="1" applyBorder="1" applyAlignment="1"/>
    <xf numFmtId="3" fontId="1" fillId="0" borderId="79" xfId="0" applyNumberFormat="1" applyFont="1" applyBorder="1" applyAlignment="1"/>
    <xf numFmtId="3" fontId="1" fillId="0" borderId="80" xfId="0" applyNumberFormat="1" applyFont="1" applyBorder="1" applyAlignment="1"/>
    <xf numFmtId="3" fontId="1" fillId="0" borderId="81" xfId="0" applyNumberFormat="1" applyFont="1" applyBorder="1" applyAlignment="1"/>
    <xf numFmtId="3" fontId="1" fillId="0" borderId="82" xfId="0" applyNumberFormat="1" applyFont="1" applyBorder="1" applyAlignment="1"/>
    <xf numFmtId="3" fontId="1" fillId="0" borderId="83" xfId="0" applyNumberFormat="1" applyFont="1" applyBorder="1" applyAlignment="1"/>
    <xf numFmtId="3" fontId="4" fillId="0" borderId="0" xfId="0" quotePrefix="1" applyNumberFormat="1" applyFont="1" applyBorder="1" applyAlignment="1"/>
    <xf numFmtId="3" fontId="1" fillId="0" borderId="0" xfId="0" quotePrefix="1" applyNumberFormat="1" applyFont="1" applyBorder="1" applyAlignment="1"/>
    <xf numFmtId="3" fontId="0" fillId="0" borderId="8" xfId="0" quotePrefix="1" applyNumberFormat="1" applyFont="1" applyBorder="1" applyAlignment="1"/>
    <xf numFmtId="3" fontId="0" fillId="0" borderId="9" xfId="0" applyNumberFormat="1" applyFont="1" applyBorder="1" applyAlignment="1"/>
    <xf numFmtId="3" fontId="1" fillId="0" borderId="84" xfId="0" applyNumberFormat="1" applyFont="1" applyBorder="1" applyAlignment="1"/>
    <xf numFmtId="3" fontId="4" fillId="0" borderId="85" xfId="0" applyNumberFormat="1" applyFont="1" applyBorder="1" applyAlignment="1"/>
    <xf numFmtId="0" fontId="8" fillId="0" borderId="0" xfId="0" applyFont="1" applyFill="1" applyAlignment="1">
      <alignment vertical="top" wrapText="1"/>
    </xf>
    <xf numFmtId="0" fontId="8" fillId="0" borderId="0" xfId="0" applyFont="1" applyFill="1" applyAlignment="1">
      <alignment horizontal="left"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64"/>
  <sheetViews>
    <sheetView showGridLines="0" workbookViewId="0"/>
  </sheetViews>
  <sheetFormatPr defaultRowHeight="12.75" x14ac:dyDescent="0.2"/>
  <cols>
    <col min="1" max="1" width="2.6640625" style="132" customWidth="1"/>
    <col min="2" max="2" width="30.83203125" style="132" customWidth="1"/>
    <col min="3" max="3" width="111" style="132" customWidth="1"/>
    <col min="4" max="4" width="17" style="132" customWidth="1"/>
    <col min="5" max="8" width="15.83203125" style="132" customWidth="1"/>
    <col min="9" max="254" width="9.83203125" style="132" customWidth="1"/>
    <col min="255" max="16384" width="9.33203125" style="132"/>
  </cols>
  <sheetData>
    <row r="1" spans="1:7" ht="15" customHeight="1" x14ac:dyDescent="0.2">
      <c r="A1" s="131"/>
      <c r="B1" s="131"/>
      <c r="C1" s="131"/>
      <c r="D1" s="131"/>
      <c r="E1" s="131"/>
      <c r="F1" s="131"/>
      <c r="G1" s="131"/>
    </row>
    <row r="2" spans="1:7" ht="15" customHeight="1" x14ac:dyDescent="0.2">
      <c r="A2" s="131"/>
      <c r="B2" s="131"/>
      <c r="C2" s="133"/>
      <c r="D2" s="133">
        <f ca="1">NOW()</f>
        <v>43178.384607523149</v>
      </c>
      <c r="E2" s="131"/>
      <c r="F2" s="131"/>
      <c r="G2" s="131"/>
    </row>
    <row r="3" spans="1:7" ht="15" customHeight="1" thickBot="1" x14ac:dyDescent="0.25">
      <c r="A3" s="131"/>
      <c r="B3" s="118" t="s">
        <v>268</v>
      </c>
      <c r="C3" s="134"/>
      <c r="D3" s="134"/>
      <c r="E3" s="131"/>
      <c r="F3" s="131"/>
      <c r="G3" s="131"/>
    </row>
    <row r="4" spans="1:7" ht="15" customHeight="1" thickTop="1" x14ac:dyDescent="0.2">
      <c r="A4" s="131"/>
      <c r="B4" s="131"/>
      <c r="C4" s="131"/>
      <c r="D4" s="131"/>
      <c r="E4" s="131"/>
      <c r="F4" s="131"/>
      <c r="G4" s="131"/>
    </row>
    <row r="5" spans="1:7" ht="15" customHeight="1" x14ac:dyDescent="0.2">
      <c r="A5" s="131"/>
      <c r="B5" s="119" t="s">
        <v>269</v>
      </c>
      <c r="C5" s="120" t="s">
        <v>296</v>
      </c>
      <c r="D5" s="131"/>
      <c r="E5" s="131"/>
      <c r="F5" s="131"/>
      <c r="G5" s="131"/>
    </row>
    <row r="6" spans="1:7" ht="15" customHeight="1" x14ac:dyDescent="0.2">
      <c r="A6" s="131"/>
      <c r="B6" s="119"/>
      <c r="C6" s="120"/>
      <c r="D6" s="131"/>
      <c r="E6" s="131"/>
      <c r="F6" s="131"/>
      <c r="G6" s="131"/>
    </row>
    <row r="7" spans="1:7" ht="30" customHeight="1" x14ac:dyDescent="0.2">
      <c r="A7" s="131"/>
      <c r="B7" s="119" t="s">
        <v>270</v>
      </c>
      <c r="C7" s="121" t="s">
        <v>277</v>
      </c>
      <c r="D7" s="131"/>
      <c r="E7" s="131"/>
      <c r="F7" s="131"/>
      <c r="G7" s="131"/>
    </row>
    <row r="8" spans="1:7" ht="15" customHeight="1" x14ac:dyDescent="0.2">
      <c r="A8" s="131"/>
      <c r="B8" s="119"/>
      <c r="C8" s="120"/>
      <c r="D8" s="131"/>
      <c r="E8" s="131"/>
      <c r="F8" s="131"/>
      <c r="G8" s="131"/>
    </row>
    <row r="9" spans="1:7" ht="15" customHeight="1" x14ac:dyDescent="0.2">
      <c r="A9" s="131"/>
      <c r="B9" s="119" t="s">
        <v>271</v>
      </c>
      <c r="C9" s="121" t="s">
        <v>276</v>
      </c>
      <c r="D9" s="131"/>
      <c r="E9" s="131"/>
      <c r="F9" s="131"/>
      <c r="G9" s="131"/>
    </row>
    <row r="10" spans="1:7" ht="15" customHeight="1" x14ac:dyDescent="0.2">
      <c r="A10" s="131"/>
      <c r="B10" s="119"/>
      <c r="C10" s="120"/>
      <c r="D10" s="131"/>
      <c r="E10" s="131"/>
      <c r="F10" s="131"/>
      <c r="G10" s="131"/>
    </row>
    <row r="11" spans="1:7" ht="30" customHeight="1" x14ac:dyDescent="0.2">
      <c r="A11" s="131"/>
      <c r="B11" s="119" t="s">
        <v>272</v>
      </c>
      <c r="C11" s="121" t="s">
        <v>278</v>
      </c>
      <c r="D11" s="131"/>
      <c r="E11" s="131"/>
      <c r="F11" s="131"/>
      <c r="G11" s="131"/>
    </row>
    <row r="12" spans="1:7" ht="15" customHeight="1" x14ac:dyDescent="0.2">
      <c r="A12" s="131"/>
      <c r="B12" s="119"/>
      <c r="C12" s="120"/>
      <c r="D12" s="131"/>
      <c r="E12" s="131"/>
      <c r="F12" s="131"/>
      <c r="G12" s="131"/>
    </row>
    <row r="13" spans="1:7" ht="15" customHeight="1" x14ac:dyDescent="0.2">
      <c r="A13" s="131"/>
      <c r="B13" s="119" t="s">
        <v>273</v>
      </c>
      <c r="C13" s="120" t="s">
        <v>275</v>
      </c>
      <c r="D13" s="131"/>
      <c r="E13" s="131"/>
      <c r="F13" s="131"/>
      <c r="G13" s="131"/>
    </row>
    <row r="14" spans="1:7" ht="15" customHeight="1" x14ac:dyDescent="0.2">
      <c r="A14" s="131"/>
      <c r="B14" s="119"/>
      <c r="C14" s="120"/>
      <c r="D14" s="131"/>
      <c r="E14" s="131"/>
      <c r="F14" s="131"/>
      <c r="G14" s="131"/>
    </row>
    <row r="15" spans="1:7" ht="15" customHeight="1" x14ac:dyDescent="0.2">
      <c r="A15" s="131"/>
      <c r="B15" s="119" t="s">
        <v>274</v>
      </c>
      <c r="C15" s="122">
        <v>43174</v>
      </c>
      <c r="D15" s="131"/>
      <c r="E15" s="131"/>
      <c r="F15" s="131"/>
      <c r="G15" s="131"/>
    </row>
    <row r="16" spans="1:7" ht="15" customHeight="1" x14ac:dyDescent="0.2">
      <c r="A16" s="131"/>
      <c r="B16" s="119"/>
      <c r="C16" s="131"/>
      <c r="D16" s="131"/>
      <c r="E16" s="131"/>
      <c r="F16" s="131"/>
      <c r="G16" s="131"/>
    </row>
    <row r="17" spans="1:7" ht="15" customHeight="1" x14ac:dyDescent="0.2">
      <c r="A17" s="131"/>
      <c r="B17" s="119"/>
      <c r="C17" s="131"/>
      <c r="D17" s="131"/>
      <c r="E17" s="131"/>
      <c r="F17" s="131"/>
      <c r="G17" s="131"/>
    </row>
    <row r="18" spans="1:7" ht="15" customHeight="1" thickBot="1" x14ac:dyDescent="0.25">
      <c r="A18" s="131"/>
      <c r="B18" s="118" t="s">
        <v>279</v>
      </c>
      <c r="C18" s="118" t="s">
        <v>280</v>
      </c>
      <c r="D18" s="134"/>
      <c r="E18" s="131"/>
      <c r="F18" s="131"/>
      <c r="G18" s="131"/>
    </row>
    <row r="19" spans="1:7" ht="15" customHeight="1" thickTop="1" x14ac:dyDescent="0.2">
      <c r="A19" s="131"/>
      <c r="B19" s="119"/>
      <c r="C19" s="131"/>
      <c r="D19" s="131"/>
      <c r="E19" s="131"/>
      <c r="F19" s="131"/>
      <c r="G19" s="131"/>
    </row>
    <row r="20" spans="1:7" ht="15" customHeight="1" x14ac:dyDescent="0.2">
      <c r="A20" s="131"/>
      <c r="B20" s="119" t="s">
        <v>295</v>
      </c>
      <c r="C20" s="211" t="s">
        <v>297</v>
      </c>
      <c r="D20" s="131"/>
      <c r="E20" s="131"/>
      <c r="F20" s="131"/>
      <c r="G20" s="131"/>
    </row>
    <row r="21" spans="1:7" ht="15" customHeight="1" x14ac:dyDescent="0.2">
      <c r="A21" s="131"/>
      <c r="B21" s="119"/>
      <c r="C21" s="211"/>
      <c r="D21" s="131"/>
      <c r="E21" s="131"/>
      <c r="F21" s="131"/>
      <c r="G21" s="131"/>
    </row>
    <row r="22" spans="1:7" ht="15" customHeight="1" x14ac:dyDescent="0.2">
      <c r="A22" s="131"/>
      <c r="B22" s="119"/>
      <c r="C22" s="211"/>
      <c r="D22" s="131"/>
      <c r="E22" s="131"/>
      <c r="F22" s="131"/>
      <c r="G22" s="131"/>
    </row>
    <row r="23" spans="1:7" ht="15" customHeight="1" x14ac:dyDescent="0.2">
      <c r="A23" s="131"/>
      <c r="B23" s="119"/>
      <c r="C23" s="211"/>
      <c r="D23" s="131"/>
      <c r="E23" s="131"/>
      <c r="F23" s="131"/>
      <c r="G23" s="131"/>
    </row>
    <row r="24" spans="1:7" ht="15" customHeight="1" x14ac:dyDescent="0.2">
      <c r="A24" s="131"/>
      <c r="B24" s="119"/>
      <c r="C24" s="131"/>
      <c r="D24" s="131"/>
      <c r="E24" s="131"/>
      <c r="F24" s="131"/>
      <c r="G24" s="131"/>
    </row>
    <row r="25" spans="1:7" ht="15" customHeight="1" x14ac:dyDescent="0.2">
      <c r="A25" s="131"/>
      <c r="B25" s="119" t="s">
        <v>281</v>
      </c>
      <c r="C25" s="211" t="s">
        <v>298</v>
      </c>
      <c r="D25" s="131"/>
      <c r="E25" s="131"/>
      <c r="F25" s="131"/>
      <c r="G25" s="131"/>
    </row>
    <row r="26" spans="1:7" ht="15" customHeight="1" x14ac:dyDescent="0.2">
      <c r="A26" s="131"/>
      <c r="B26" s="119"/>
      <c r="C26" s="211"/>
      <c r="D26" s="131"/>
      <c r="E26" s="131"/>
      <c r="F26" s="131"/>
      <c r="G26" s="131"/>
    </row>
    <row r="27" spans="1:7" ht="15" customHeight="1" x14ac:dyDescent="0.2">
      <c r="A27" s="131"/>
      <c r="B27" s="119"/>
      <c r="C27" s="211"/>
      <c r="D27" s="131"/>
      <c r="E27" s="131"/>
      <c r="F27" s="131"/>
      <c r="G27" s="131"/>
    </row>
    <row r="28" spans="1:7" ht="15" customHeight="1" x14ac:dyDescent="0.2">
      <c r="A28" s="131"/>
      <c r="B28" s="119"/>
      <c r="C28" s="211"/>
      <c r="D28" s="131"/>
      <c r="E28" s="131"/>
      <c r="F28" s="131"/>
      <c r="G28" s="131"/>
    </row>
    <row r="29" spans="1:7" ht="15" customHeight="1" x14ac:dyDescent="0.2">
      <c r="A29" s="131"/>
      <c r="B29" s="119"/>
      <c r="C29" s="211"/>
      <c r="D29" s="131"/>
      <c r="E29" s="131"/>
      <c r="F29" s="131"/>
      <c r="G29" s="131"/>
    </row>
    <row r="30" spans="1:7" ht="15" customHeight="1" x14ac:dyDescent="0.2">
      <c r="A30" s="131"/>
      <c r="B30" s="119"/>
      <c r="C30" s="210"/>
      <c r="D30" s="131"/>
      <c r="E30" s="131"/>
      <c r="F30" s="131"/>
      <c r="G30" s="131"/>
    </row>
    <row r="31" spans="1:7" ht="15" customHeight="1" thickBot="1" x14ac:dyDescent="0.25">
      <c r="A31" s="131"/>
      <c r="B31" s="135"/>
      <c r="C31" s="135"/>
      <c r="D31" s="135"/>
      <c r="E31" s="131"/>
      <c r="F31" s="131"/>
      <c r="G31" s="131"/>
    </row>
    <row r="32" spans="1:7" ht="15" customHeight="1" x14ac:dyDescent="0.2">
      <c r="A32" s="131"/>
      <c r="B32" s="131"/>
      <c r="C32" s="131"/>
      <c r="D32" s="131"/>
      <c r="E32" s="131"/>
      <c r="F32" s="131"/>
      <c r="G32" s="131"/>
    </row>
    <row r="33" spans="1:7" ht="15" customHeight="1" x14ac:dyDescent="0.2">
      <c r="A33" s="131"/>
      <c r="B33" s="131"/>
      <c r="C33" s="131"/>
      <c r="D33" s="131"/>
      <c r="E33" s="131"/>
      <c r="F33" s="131"/>
      <c r="G33" s="131"/>
    </row>
    <row r="34" spans="1:7" ht="15" customHeight="1" x14ac:dyDescent="0.2"/>
    <row r="35" spans="1:7" ht="15" customHeight="1" x14ac:dyDescent="0.2"/>
    <row r="36" spans="1:7" ht="15" customHeight="1" x14ac:dyDescent="0.2"/>
    <row r="37" spans="1:7" ht="15" customHeight="1" x14ac:dyDescent="0.2"/>
    <row r="38" spans="1:7" ht="15" customHeight="1" x14ac:dyDescent="0.2"/>
    <row r="39" spans="1:7" ht="15" customHeight="1" x14ac:dyDescent="0.2"/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  <row r="45" spans="1:7" ht="15" customHeight="1" x14ac:dyDescent="0.2"/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</sheetData>
  <mergeCells count="2">
    <mergeCell ref="C20:C23"/>
    <mergeCell ref="C25:C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Q472"/>
  <sheetViews>
    <sheetView showGridLines="0"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6384" width="9.33203125" style="1"/>
  </cols>
  <sheetData>
    <row r="1" spans="1:17" ht="12" customHeight="1" thickBot="1" x14ac:dyDescent="0.25">
      <c r="A1"/>
      <c r="B1" s="1" t="s">
        <v>182</v>
      </c>
    </row>
    <row r="2" spans="1:17" ht="17.100000000000001" customHeight="1" thickBot="1" x14ac:dyDescent="0.3">
      <c r="B2" s="12" t="s">
        <v>282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7" ht="12" customHeight="1" x14ac:dyDescent="0.2">
      <c r="B3" s="14"/>
      <c r="C3" s="14"/>
      <c r="D3" s="57" t="s">
        <v>283</v>
      </c>
      <c r="E3" s="57" t="s">
        <v>284</v>
      </c>
      <c r="F3" s="57" t="s">
        <v>285</v>
      </c>
      <c r="G3" s="57" t="s">
        <v>286</v>
      </c>
      <c r="H3" s="53" t="s">
        <v>287</v>
      </c>
      <c r="I3" s="53" t="s">
        <v>288</v>
      </c>
      <c r="J3" s="53" t="s">
        <v>289</v>
      </c>
      <c r="K3" s="53" t="s">
        <v>290</v>
      </c>
      <c r="L3" s="53" t="s">
        <v>291</v>
      </c>
      <c r="M3" s="53" t="s">
        <v>292</v>
      </c>
      <c r="N3" s="53" t="s">
        <v>293</v>
      </c>
      <c r="O3" s="53" t="s">
        <v>294</v>
      </c>
      <c r="P3" s="61" t="s">
        <v>175</v>
      </c>
    </row>
    <row r="4" spans="1:17" ht="12" customHeight="1" thickBot="1" x14ac:dyDescent="0.25">
      <c r="B4" s="9"/>
      <c r="C4" s="9"/>
      <c r="D4" s="58" t="s">
        <v>177</v>
      </c>
      <c r="E4" s="58" t="s">
        <v>177</v>
      </c>
      <c r="F4" s="58" t="s">
        <v>177</v>
      </c>
      <c r="G4" s="58" t="s">
        <v>177</v>
      </c>
      <c r="H4" s="54" t="s">
        <v>177</v>
      </c>
      <c r="I4" s="54" t="s">
        <v>177</v>
      </c>
      <c r="J4" s="54" t="s">
        <v>177</v>
      </c>
      <c r="K4" s="54" t="s">
        <v>177</v>
      </c>
      <c r="L4" s="54" t="s">
        <v>177</v>
      </c>
      <c r="M4" s="54" t="s">
        <v>177</v>
      </c>
      <c r="N4" s="54" t="s">
        <v>177</v>
      </c>
      <c r="O4" s="54" t="s">
        <v>177</v>
      </c>
      <c r="P4" s="54" t="s">
        <v>177</v>
      </c>
    </row>
    <row r="5" spans="1:17" ht="12" customHeight="1" x14ac:dyDescent="0.2">
      <c r="B5" s="15" t="s">
        <v>0</v>
      </c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7" ht="12" customHeight="1" x14ac:dyDescent="0.2">
      <c r="C6" s="5" t="s">
        <v>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12" customHeight="1" x14ac:dyDescent="0.2">
      <c r="C7" s="19" t="s">
        <v>2</v>
      </c>
      <c r="D7" s="20">
        <v>-3290509.6570000001</v>
      </c>
      <c r="E7" s="20">
        <v>-194192.67965000001</v>
      </c>
      <c r="F7" s="20">
        <v>-191522.86836000002</v>
      </c>
      <c r="G7" s="20">
        <v>-3291471.6266600001</v>
      </c>
      <c r="H7" s="20">
        <v>-189583.96262000001</v>
      </c>
      <c r="I7" s="20">
        <v>-192013.19597999999</v>
      </c>
      <c r="J7" s="20">
        <v>-3389794.9561799997</v>
      </c>
      <c r="K7" s="20">
        <v>-81514.339349999995</v>
      </c>
      <c r="L7" s="20">
        <v>-193465.12183000002</v>
      </c>
      <c r="M7" s="20">
        <v>-3297966.9537499999</v>
      </c>
      <c r="N7" s="20">
        <v>-198921.21333999999</v>
      </c>
      <c r="O7" s="20">
        <v>-201748.01909000002</v>
      </c>
      <c r="P7" s="20">
        <f>SUM(D7:O7)</f>
        <v>-14712704.59381</v>
      </c>
    </row>
    <row r="8" spans="1:17" ht="12" customHeight="1" x14ac:dyDescent="0.2">
      <c r="C8" s="6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7" ht="12" customHeight="1" x14ac:dyDescent="0.2">
      <c r="C9" s="1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7" ht="12" customHeight="1" x14ac:dyDescent="0.2">
      <c r="B10" s="9" t="s">
        <v>5</v>
      </c>
      <c r="C10" s="89" t="s">
        <v>213</v>
      </c>
      <c r="D10" s="22">
        <v>-3290509.6570000001</v>
      </c>
      <c r="E10" s="22">
        <v>-194192.67965000001</v>
      </c>
      <c r="F10" s="22">
        <v>-191522.86836000002</v>
      </c>
      <c r="G10" s="22">
        <v>-3291471.6266600001</v>
      </c>
      <c r="H10" s="22">
        <v>-189583.96262000001</v>
      </c>
      <c r="I10" s="67">
        <v>-177013.19597999999</v>
      </c>
      <c r="J10" s="67">
        <v>-3387294.9561799997</v>
      </c>
      <c r="K10" s="67">
        <v>-81514.339349999995</v>
      </c>
      <c r="L10" s="67">
        <v>-193465.12183000002</v>
      </c>
      <c r="M10" s="67">
        <v>-3297966.9537499999</v>
      </c>
      <c r="N10" s="22">
        <v>-198921.21334000002</v>
      </c>
      <c r="O10" s="22">
        <v>-184248.01909000002</v>
      </c>
      <c r="P10" s="22">
        <f t="shared" ref="P10:P73" si="0">SUM(D10:O10)</f>
        <v>-14677704.59381</v>
      </c>
    </row>
    <row r="11" spans="1:17" ht="12" customHeight="1" x14ac:dyDescent="0.2">
      <c r="C11" s="1" t="s">
        <v>23</v>
      </c>
      <c r="D11" s="90"/>
      <c r="E11" s="90"/>
      <c r="F11" s="90"/>
      <c r="G11" s="90"/>
      <c r="H11" s="90"/>
      <c r="I11" s="91"/>
      <c r="J11" s="90"/>
      <c r="K11" s="90"/>
      <c r="L11" s="90"/>
      <c r="M11" s="90"/>
      <c r="N11" s="90"/>
      <c r="O11" s="90"/>
      <c r="P11" s="22"/>
    </row>
    <row r="12" spans="1:17" ht="12" customHeight="1" x14ac:dyDescent="0.2">
      <c r="B12" s="1" t="s">
        <v>24</v>
      </c>
      <c r="C12" s="92" t="s">
        <v>98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123">
        <v>-15000</v>
      </c>
      <c r="J12" s="93">
        <v>-2500</v>
      </c>
      <c r="K12" s="93">
        <v>0</v>
      </c>
      <c r="L12" s="93">
        <v>0</v>
      </c>
      <c r="M12" s="93">
        <v>0</v>
      </c>
      <c r="N12" s="93">
        <v>0</v>
      </c>
      <c r="O12" s="93">
        <v>-17500</v>
      </c>
      <c r="P12" s="93">
        <f>SUM(D12:O12)</f>
        <v>-35000</v>
      </c>
    </row>
    <row r="13" spans="1:17" ht="12" customHeight="1" x14ac:dyDescent="0.2">
      <c r="C13" s="5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7" ht="12" customHeight="1" x14ac:dyDescent="0.2">
      <c r="C14" s="1" t="s">
        <v>2</v>
      </c>
      <c r="D14" s="62">
        <v>65323629.718999997</v>
      </c>
      <c r="E14" s="62">
        <v>79647394.89666</v>
      </c>
      <c r="F14" s="62">
        <v>69189448.466770023</v>
      </c>
      <c r="G14" s="62">
        <v>40337255.557400011</v>
      </c>
      <c r="H14" s="62">
        <v>54098587.946800008</v>
      </c>
      <c r="I14" s="62">
        <v>46762457.29033</v>
      </c>
      <c r="J14" s="62">
        <v>34319175.261750005</v>
      </c>
      <c r="K14" s="62">
        <v>75346016.403460026</v>
      </c>
      <c r="L14" s="62">
        <v>50858760.876949996</v>
      </c>
      <c r="M14" s="62">
        <v>48099032.563329995</v>
      </c>
      <c r="N14" s="62">
        <v>98770989.166690007</v>
      </c>
      <c r="O14" s="62">
        <v>49561520.337810002</v>
      </c>
      <c r="P14" s="21">
        <f>SUM(D14:O14)</f>
        <v>712314268.48695004</v>
      </c>
    </row>
    <row r="15" spans="1:17" ht="12" customHeight="1" x14ac:dyDescent="0.2">
      <c r="C15" s="1" t="s">
        <v>85</v>
      </c>
      <c r="D15" s="22">
        <v>-198813.32399999999</v>
      </c>
      <c r="E15" s="22">
        <v>-97994.982640000002</v>
      </c>
      <c r="F15" s="22">
        <v>-101897.29186</v>
      </c>
      <c r="G15" s="22">
        <v>-52991.035939999994</v>
      </c>
      <c r="H15" s="22">
        <v>-130818.7657</v>
      </c>
      <c r="I15" s="67">
        <v>-215319.06873000003</v>
      </c>
      <c r="J15" s="67">
        <v>-205633.04496999999</v>
      </c>
      <c r="K15" s="67">
        <v>-172350.68207999997</v>
      </c>
      <c r="L15" s="67">
        <v>-160713.18442999999</v>
      </c>
      <c r="M15" s="67">
        <v>-622820.70212999999</v>
      </c>
      <c r="N15" s="22">
        <v>-176052.18162000002</v>
      </c>
      <c r="O15" s="22">
        <v>883389.35568000004</v>
      </c>
      <c r="P15" s="22">
        <f>SUM(D15:O15)</f>
        <v>-1252014.9084199998</v>
      </c>
    </row>
    <row r="16" spans="1:17" ht="12" customHeight="1" x14ac:dyDescent="0.2">
      <c r="C16" s="19" t="s">
        <v>86</v>
      </c>
      <c r="D16" s="23">
        <v>65522443.042999998</v>
      </c>
      <c r="E16" s="23">
        <v>79745389.879299998</v>
      </c>
      <c r="F16" s="23">
        <v>69291345.758630022</v>
      </c>
      <c r="G16" s="23">
        <v>40390246.593340009</v>
      </c>
      <c r="H16" s="23">
        <v>54229406.712500006</v>
      </c>
      <c r="I16" s="71">
        <v>46977776.359059997</v>
      </c>
      <c r="J16" s="71">
        <v>34524808.306720003</v>
      </c>
      <c r="K16" s="71">
        <v>75518367.085540026</v>
      </c>
      <c r="L16" s="71">
        <v>51019474.061379999</v>
      </c>
      <c r="M16" s="71">
        <v>48721853.265459992</v>
      </c>
      <c r="N16" s="23">
        <v>98947041.348310009</v>
      </c>
      <c r="O16" s="23">
        <v>48678130.982130006</v>
      </c>
      <c r="P16" s="93">
        <f>P41+P66+P73+P75+P80+P83+P102+P110+P118+P135+P144+P173+P177+P181+P190</f>
        <v>713531283.39536989</v>
      </c>
      <c r="Q16" s="9"/>
    </row>
    <row r="17" spans="2:16" ht="12" customHeight="1" x14ac:dyDescent="0.2">
      <c r="C17" s="6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C18" s="1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1" t="s">
        <v>7</v>
      </c>
      <c r="C19" s="1" t="s">
        <v>87</v>
      </c>
      <c r="D19" s="22">
        <v>24127181.267999999</v>
      </c>
      <c r="E19" s="22">
        <v>24258979.660979997</v>
      </c>
      <c r="F19" s="22">
        <v>28297440.236850005</v>
      </c>
      <c r="G19" s="22">
        <v>16262578.259820005</v>
      </c>
      <c r="H19" s="22">
        <v>25707140.774710007</v>
      </c>
      <c r="I19" s="67">
        <v>23995492.567779996</v>
      </c>
      <c r="J19" s="67">
        <v>21258470.772410002</v>
      </c>
      <c r="K19" s="67">
        <v>28666020.3517</v>
      </c>
      <c r="L19" s="67">
        <v>26185502.975970011</v>
      </c>
      <c r="M19" s="67">
        <v>23935959.724209998</v>
      </c>
      <c r="N19" s="22">
        <v>23072491.173160005</v>
      </c>
      <c r="O19" s="22">
        <v>29400918.702690002</v>
      </c>
      <c r="P19" s="22">
        <f t="shared" si="0"/>
        <v>295168176.46828002</v>
      </c>
    </row>
    <row r="20" spans="2:16" ht="12" customHeight="1" x14ac:dyDescent="0.2">
      <c r="B20" s="1" t="s">
        <v>8</v>
      </c>
      <c r="C20" s="1" t="s">
        <v>88</v>
      </c>
      <c r="D20" s="22">
        <v>757915.76300000004</v>
      </c>
      <c r="E20" s="22">
        <v>11049.435609999999</v>
      </c>
      <c r="F20" s="22">
        <v>18420459.25302</v>
      </c>
      <c r="G20" s="22">
        <v>-363266.47139999998</v>
      </c>
      <c r="H20" s="22">
        <v>-554061.84067999991</v>
      </c>
      <c r="I20" s="67">
        <v>-128329.56187000001</v>
      </c>
      <c r="J20" s="67">
        <v>13599.84491</v>
      </c>
      <c r="K20" s="67">
        <v>698542.84011999995</v>
      </c>
      <c r="L20" s="67">
        <v>-52360.181619999996</v>
      </c>
      <c r="M20" s="67">
        <v>2470217.1224400001</v>
      </c>
      <c r="N20" s="22">
        <v>41926131.976889998</v>
      </c>
      <c r="O20" s="22">
        <v>1726935.26935</v>
      </c>
      <c r="P20" s="22">
        <f t="shared" si="0"/>
        <v>64926833.449769996</v>
      </c>
    </row>
    <row r="21" spans="2:16" ht="12" customHeight="1" x14ac:dyDescent="0.2">
      <c r="B21" s="1" t="s">
        <v>9</v>
      </c>
      <c r="C21" s="1" t="s">
        <v>89</v>
      </c>
      <c r="D21" s="22">
        <v>15538435.388</v>
      </c>
      <c r="E21" s="22">
        <v>17894492.77578</v>
      </c>
      <c r="F21" s="22">
        <v>9384.3060499989988</v>
      </c>
      <c r="G21" s="22">
        <v>67963.576920002699</v>
      </c>
      <c r="H21" s="22">
        <v>668524.2385900002</v>
      </c>
      <c r="I21" s="67">
        <v>16203.651380000001</v>
      </c>
      <c r="J21" s="67">
        <v>25481.63625</v>
      </c>
      <c r="K21" s="67">
        <v>-2794.7457200000003</v>
      </c>
      <c r="L21" s="67">
        <v>-2464.4081099999999</v>
      </c>
      <c r="M21" s="67">
        <v>2004.7907499999999</v>
      </c>
      <c r="N21" s="22">
        <v>-18102.986290000001</v>
      </c>
      <c r="O21" s="22">
        <v>-72750.132970000006</v>
      </c>
      <c r="P21" s="22">
        <f t="shared" si="0"/>
        <v>34126378.090630002</v>
      </c>
    </row>
    <row r="22" spans="2:16" ht="12" customHeight="1" x14ac:dyDescent="0.2">
      <c r="B22" s="1" t="s">
        <v>11</v>
      </c>
      <c r="C22" s="1" t="s">
        <v>183</v>
      </c>
      <c r="D22" s="22">
        <v>560015.95700000005</v>
      </c>
      <c r="E22" s="22">
        <v>572004.40629999992</v>
      </c>
      <c r="F22" s="22">
        <v>447136.36010000005</v>
      </c>
      <c r="G22" s="22">
        <v>511527.86900000001</v>
      </c>
      <c r="H22" s="22">
        <v>428148.65869999997</v>
      </c>
      <c r="I22" s="67">
        <v>480689.90933999995</v>
      </c>
      <c r="J22" s="67">
        <v>617388.08498000004</v>
      </c>
      <c r="K22" s="67">
        <v>550309.51029999997</v>
      </c>
      <c r="L22" s="67">
        <v>556536.1213</v>
      </c>
      <c r="M22" s="67">
        <v>540882.10178999999</v>
      </c>
      <c r="N22" s="22">
        <v>582832.42139000003</v>
      </c>
      <c r="O22" s="22">
        <v>537838.82623999997</v>
      </c>
      <c r="P22" s="22">
        <f t="shared" si="0"/>
        <v>6385310.2264399994</v>
      </c>
    </row>
    <row r="23" spans="2:16" ht="12" customHeight="1" x14ac:dyDescent="0.2">
      <c r="B23" s="1" t="s">
        <v>12</v>
      </c>
      <c r="C23" s="1" t="s">
        <v>90</v>
      </c>
      <c r="D23" s="22">
        <v>14453.173000000001</v>
      </c>
      <c r="E23" s="22">
        <v>5536.6103700000003</v>
      </c>
      <c r="F23" s="22">
        <v>6897.2109</v>
      </c>
      <c r="G23" s="22">
        <v>6085.2276500000007</v>
      </c>
      <c r="H23" s="22">
        <v>5794.5506500000001</v>
      </c>
      <c r="I23" s="67">
        <v>9682.6090700000004</v>
      </c>
      <c r="J23" s="67">
        <v>7533.15924</v>
      </c>
      <c r="K23" s="67">
        <v>5370.1978399999998</v>
      </c>
      <c r="L23" s="67">
        <v>3292.4427299999998</v>
      </c>
      <c r="M23" s="67">
        <v>10997.00446</v>
      </c>
      <c r="N23" s="22">
        <v>88264.781129999988</v>
      </c>
      <c r="O23" s="22">
        <v>13337.833559999999</v>
      </c>
      <c r="P23" s="22">
        <f t="shared" si="0"/>
        <v>177244.80059999999</v>
      </c>
    </row>
    <row r="24" spans="2:16" ht="12" customHeight="1" x14ac:dyDescent="0.2">
      <c r="C24" s="1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1" t="s">
        <v>14</v>
      </c>
      <c r="C25" s="1" t="s">
        <v>91</v>
      </c>
      <c r="D25" s="22">
        <v>14775485.812999999</v>
      </c>
      <c r="E25" s="22">
        <v>29251186.366699997</v>
      </c>
      <c r="F25" s="22">
        <v>13481479.90729</v>
      </c>
      <c r="G25" s="22">
        <v>13220336.419820003</v>
      </c>
      <c r="H25" s="22">
        <v>19729180.037610002</v>
      </c>
      <c r="I25" s="67">
        <v>13131139.548629999</v>
      </c>
      <c r="J25" s="22">
        <v>2884954.3495800002</v>
      </c>
      <c r="K25" s="22">
        <v>38842179.866660006</v>
      </c>
      <c r="L25" s="22">
        <v>13765632.636909997</v>
      </c>
      <c r="M25" s="22">
        <v>13415056.731640002</v>
      </c>
      <c r="N25" s="22">
        <v>24986014.758790001</v>
      </c>
      <c r="O25" s="67">
        <v>8055980.2935800012</v>
      </c>
      <c r="P25" s="67">
        <f t="shared" si="0"/>
        <v>205538626.73021001</v>
      </c>
    </row>
    <row r="26" spans="2:16" ht="12" customHeight="1" x14ac:dyDescent="0.2">
      <c r="B26" s="1" t="s">
        <v>15</v>
      </c>
      <c r="C26" s="1" t="s">
        <v>92</v>
      </c>
      <c r="D26" s="22">
        <v>3296328.2349999999</v>
      </c>
      <c r="E26" s="22">
        <v>2476687.67295</v>
      </c>
      <c r="F26" s="22">
        <v>3343842.5663800002</v>
      </c>
      <c r="G26" s="22">
        <v>3583581.1000799998</v>
      </c>
      <c r="H26" s="22">
        <v>2669290.3104699999</v>
      </c>
      <c r="I26" s="67">
        <v>3272713.1175700002</v>
      </c>
      <c r="J26" s="22">
        <v>2963866.8538299999</v>
      </c>
      <c r="K26" s="22">
        <v>1354545.0543399998</v>
      </c>
      <c r="L26" s="22">
        <v>2952065.2193200001</v>
      </c>
      <c r="M26" s="22">
        <v>2819429.17527</v>
      </c>
      <c r="N26" s="22">
        <v>2112869.9073999999</v>
      </c>
      <c r="O26" s="22">
        <v>3540062.6592800003</v>
      </c>
      <c r="P26" s="22">
        <f t="shared" si="0"/>
        <v>34385281.871890001</v>
      </c>
    </row>
    <row r="27" spans="2:16" ht="12" customHeight="1" x14ac:dyDescent="0.2">
      <c r="B27" s="1" t="s">
        <v>16</v>
      </c>
      <c r="C27" s="1" t="s">
        <v>93</v>
      </c>
      <c r="D27" s="22">
        <v>2587522.0890000002</v>
      </c>
      <c r="E27" s="22">
        <v>2959530.0857600002</v>
      </c>
      <c r="F27" s="22">
        <v>2493223.9139099997</v>
      </c>
      <c r="G27" s="22">
        <v>3162968.0488700001</v>
      </c>
      <c r="H27" s="22">
        <v>2647230.3087199996</v>
      </c>
      <c r="I27" s="67">
        <v>2975895.0578699997</v>
      </c>
      <c r="J27" s="22">
        <v>3003066.28058</v>
      </c>
      <c r="K27" s="22">
        <v>2414824.76676</v>
      </c>
      <c r="L27" s="22">
        <v>2479259.0757600004</v>
      </c>
      <c r="M27" s="22">
        <v>1854869.16591</v>
      </c>
      <c r="N27" s="22">
        <v>3035246.9449200002</v>
      </c>
      <c r="O27" s="22">
        <v>2840124.4781599999</v>
      </c>
      <c r="P27" s="22">
        <f t="shared" si="0"/>
        <v>32453760.216220003</v>
      </c>
    </row>
    <row r="28" spans="2:16" ht="12" customHeight="1" x14ac:dyDescent="0.2">
      <c r="B28" s="1" t="s">
        <v>17</v>
      </c>
      <c r="C28" s="1" t="s">
        <v>94</v>
      </c>
      <c r="D28" s="22">
        <v>952868.62399999995</v>
      </c>
      <c r="E28" s="22">
        <v>434593.51425999997</v>
      </c>
      <c r="F28" s="22">
        <v>501075.58923000004</v>
      </c>
      <c r="G28" s="22">
        <v>971561.63205999997</v>
      </c>
      <c r="H28" s="22">
        <v>448295.53657999996</v>
      </c>
      <c r="I28" s="67">
        <v>535740.27819999994</v>
      </c>
      <c r="J28" s="22">
        <v>1005083.68942</v>
      </c>
      <c r="K28" s="22">
        <v>368876.0723</v>
      </c>
      <c r="L28" s="22">
        <v>519456.55385000003</v>
      </c>
      <c r="M28" s="22">
        <v>736032.22548999998</v>
      </c>
      <c r="N28" s="22">
        <v>352822.25506</v>
      </c>
      <c r="O28" s="22">
        <v>576710.28977000003</v>
      </c>
      <c r="P28" s="22">
        <f t="shared" si="0"/>
        <v>7403116.2602200005</v>
      </c>
    </row>
    <row r="29" spans="2:16" ht="12" customHeight="1" x14ac:dyDescent="0.2">
      <c r="B29" s="1" t="s">
        <v>18</v>
      </c>
      <c r="C29" s="1" t="s">
        <v>95</v>
      </c>
      <c r="D29" s="22">
        <v>185587.08</v>
      </c>
      <c r="E29" s="22">
        <v>159186.875</v>
      </c>
      <c r="F29" s="22">
        <v>195612.00271</v>
      </c>
      <c r="G29" s="22">
        <v>147207.47205000001</v>
      </c>
      <c r="H29" s="22">
        <v>157025.35256</v>
      </c>
      <c r="I29" s="67">
        <v>158278.54883000001</v>
      </c>
      <c r="J29" s="22">
        <v>145198.69440000001</v>
      </c>
      <c r="K29" s="22">
        <v>150629.02999000001</v>
      </c>
      <c r="L29" s="22">
        <v>212232.99100000001</v>
      </c>
      <c r="M29" s="22">
        <v>150512.49299999999</v>
      </c>
      <c r="N29" s="22">
        <v>188551.27192</v>
      </c>
      <c r="O29" s="22">
        <v>162917.64807</v>
      </c>
      <c r="P29" s="22">
        <f t="shared" si="0"/>
        <v>2012939.4595299996</v>
      </c>
    </row>
    <row r="30" spans="2:16" ht="12" customHeight="1" x14ac:dyDescent="0.2">
      <c r="B30" s="1" t="s">
        <v>19</v>
      </c>
      <c r="C30" s="1" t="s">
        <v>96</v>
      </c>
      <c r="D30" s="22">
        <v>1379274.638</v>
      </c>
      <c r="E30" s="22">
        <v>928290.27635000006</v>
      </c>
      <c r="F30" s="22">
        <v>1190411.15769</v>
      </c>
      <c r="G30" s="22">
        <v>1300057.8500599999</v>
      </c>
      <c r="H30" s="22">
        <v>1341872.99609</v>
      </c>
      <c r="I30" s="67">
        <v>1349567.6578599999</v>
      </c>
      <c r="J30" s="22">
        <v>1204199.0366</v>
      </c>
      <c r="K30" s="22">
        <v>1226647.7720999999</v>
      </c>
      <c r="L30" s="22">
        <v>1238804.6239</v>
      </c>
      <c r="M30" s="22">
        <v>1206499.8827799999</v>
      </c>
      <c r="N30" s="22">
        <v>1548073.51859</v>
      </c>
      <c r="O30" s="22">
        <v>955418.05395000009</v>
      </c>
      <c r="P30" s="22">
        <f t="shared" si="0"/>
        <v>14869117.46397</v>
      </c>
    </row>
    <row r="31" spans="2:16" ht="12" customHeight="1" x14ac:dyDescent="0.2">
      <c r="C31" s="1" t="s">
        <v>185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1" t="s">
        <v>20</v>
      </c>
      <c r="C32" s="84" t="s">
        <v>186</v>
      </c>
      <c r="D32" s="22">
        <v>1169965.9040000001</v>
      </c>
      <c r="E32" s="22">
        <v>468838.99400000001</v>
      </c>
      <c r="F32" s="22">
        <v>524228.43900000001</v>
      </c>
      <c r="G32" s="22">
        <v>930626.29885999998</v>
      </c>
      <c r="H32" s="22">
        <v>546159.29426999995</v>
      </c>
      <c r="I32" s="67">
        <v>741229.71672000003</v>
      </c>
      <c r="J32" s="22">
        <v>947467.15</v>
      </c>
      <c r="K32" s="22">
        <v>730764.33351000003</v>
      </c>
      <c r="L32" s="22">
        <v>577842.86309</v>
      </c>
      <c r="M32" s="22">
        <v>806596.44484000001</v>
      </c>
      <c r="N32" s="22">
        <v>521773.08175999997</v>
      </c>
      <c r="O32" s="22">
        <v>474788.09664</v>
      </c>
      <c r="P32" s="22">
        <f t="shared" si="0"/>
        <v>8440280.6166900005</v>
      </c>
    </row>
    <row r="33" spans="1:16" ht="12" customHeight="1" x14ac:dyDescent="0.2">
      <c r="C33" s="84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6" ht="12" customHeight="1" x14ac:dyDescent="0.2">
      <c r="B34" s="84" t="s">
        <v>195</v>
      </c>
      <c r="C34" s="84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67">
        <v>0</v>
      </c>
      <c r="J34" s="22">
        <v>0</v>
      </c>
      <c r="K34" s="22">
        <v>0</v>
      </c>
      <c r="L34" s="22">
        <v>409200.875</v>
      </c>
      <c r="M34" s="22">
        <v>0</v>
      </c>
      <c r="N34" s="22">
        <v>0</v>
      </c>
      <c r="O34" s="22">
        <v>0</v>
      </c>
      <c r="P34" s="22">
        <f t="shared" si="0"/>
        <v>409200.875</v>
      </c>
    </row>
    <row r="35" spans="1:16" ht="12" customHeight="1" x14ac:dyDescent="0.2">
      <c r="C35" s="1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6" ht="12" customHeight="1" x14ac:dyDescent="0.2">
      <c r="B36" s="1" t="s">
        <v>22</v>
      </c>
      <c r="C36" s="1" t="s">
        <v>97</v>
      </c>
      <c r="D36" s="22">
        <v>-21404.213</v>
      </c>
      <c r="E36" s="22">
        <v>227018.22260000004</v>
      </c>
      <c r="F36" s="22">
        <v>278257.52364000003</v>
      </c>
      <c r="G36" s="22">
        <v>536028.27361000003</v>
      </c>
      <c r="H36" s="22">
        <v>303987.72852999996</v>
      </c>
      <c r="I36" s="67">
        <v>224154.18894999998</v>
      </c>
      <c r="J36" s="22">
        <v>242865.70954999997</v>
      </c>
      <c r="K36" s="22">
        <v>340101.35356000002</v>
      </c>
      <c r="L36" s="22">
        <v>2013759.0878500002</v>
      </c>
      <c r="M36" s="22">
        <v>149975.70074999999</v>
      </c>
      <c r="N36" s="22">
        <v>374020.06196999998</v>
      </c>
      <c r="O36" s="22">
        <v>1349238.3194899999</v>
      </c>
      <c r="P36" s="22">
        <f>SUM(D36:O36)</f>
        <v>6018001.9575000005</v>
      </c>
    </row>
    <row r="37" spans="1:16" ht="12" customHeight="1" thickBot="1" x14ac:dyDescent="0.25">
      <c r="B37" s="24" t="s">
        <v>25</v>
      </c>
      <c r="C37" s="25" t="s">
        <v>26</v>
      </c>
      <c r="D37" s="26">
        <v>62033120.061999999</v>
      </c>
      <c r="E37" s="26">
        <v>79453202.217010006</v>
      </c>
      <c r="F37" s="26">
        <v>68997925.598410025</v>
      </c>
      <c r="G37" s="26">
        <v>37045783.930740014</v>
      </c>
      <c r="H37" s="26">
        <v>53909003.984180011</v>
      </c>
      <c r="I37" s="124">
        <v>46570444.094350003</v>
      </c>
      <c r="J37" s="26">
        <v>30929380.305570006</v>
      </c>
      <c r="K37" s="26">
        <v>75264502.064110026</v>
      </c>
      <c r="L37" s="26">
        <v>50665295.755119994</v>
      </c>
      <c r="M37" s="26">
        <v>44801065.609579995</v>
      </c>
      <c r="N37" s="26">
        <v>98572067.953350008</v>
      </c>
      <c r="O37" s="26">
        <v>49359772.318720005</v>
      </c>
      <c r="P37" s="26">
        <f>SUM(D37:O37)</f>
        <v>697601563.89313996</v>
      </c>
    </row>
    <row r="38" spans="1:16" ht="12" customHeight="1" x14ac:dyDescent="0.2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12" customHeight="1" x14ac:dyDescent="0.2">
      <c r="B39" s="52" t="s">
        <v>27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12" customHeight="1" thickBot="1" x14ac:dyDescent="0.25">
      <c r="B40" s="2" t="s">
        <v>174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12" customHeight="1" x14ac:dyDescent="0.2">
      <c r="B41" s="28" t="s">
        <v>7</v>
      </c>
      <c r="C41" s="28" t="s">
        <v>28</v>
      </c>
      <c r="D41" s="29">
        <v>24127181.267999999</v>
      </c>
      <c r="E41" s="29">
        <v>24258979.660979997</v>
      </c>
      <c r="F41" s="29">
        <v>28297440.236850005</v>
      </c>
      <c r="G41" s="66">
        <v>16262578.259820005</v>
      </c>
      <c r="H41" s="66">
        <v>25707140.774710007</v>
      </c>
      <c r="I41" s="66">
        <v>23995492.567779996</v>
      </c>
      <c r="J41" s="66">
        <v>21258470.772410002</v>
      </c>
      <c r="K41" s="66">
        <v>28666020.3517</v>
      </c>
      <c r="L41" s="66">
        <v>26185502.975970011</v>
      </c>
      <c r="M41" s="66">
        <v>23935959.724209998</v>
      </c>
      <c r="N41" s="66">
        <v>23072491.173160005</v>
      </c>
      <c r="O41" s="29">
        <v>29400918.702690002</v>
      </c>
      <c r="P41" s="29">
        <f t="shared" si="0"/>
        <v>295168176.46828002</v>
      </c>
    </row>
    <row r="42" spans="1:16" ht="12" customHeight="1" x14ac:dyDescent="0.2">
      <c r="B42" s="1" t="s">
        <v>29</v>
      </c>
      <c r="C42" s="27" t="s">
        <v>99</v>
      </c>
      <c r="D42" s="30">
        <v>23759727.228</v>
      </c>
      <c r="E42" s="30">
        <v>23963472.162449997</v>
      </c>
      <c r="F42" s="30">
        <v>27816762.988520004</v>
      </c>
      <c r="G42" s="64">
        <v>15916752.689740006</v>
      </c>
      <c r="H42" s="64">
        <v>25353520.031880006</v>
      </c>
      <c r="I42" s="64">
        <v>23570883.718689993</v>
      </c>
      <c r="J42" s="64">
        <v>21026372.13428</v>
      </c>
      <c r="K42" s="64">
        <v>28350392.401150003</v>
      </c>
      <c r="L42" s="64">
        <v>25738636.836320013</v>
      </c>
      <c r="M42" s="64">
        <v>23547241.817680001</v>
      </c>
      <c r="N42" s="64">
        <v>22684385.910510004</v>
      </c>
      <c r="O42" s="30">
        <v>29072278.041590005</v>
      </c>
      <c r="P42" s="30">
        <f t="shared" si="0"/>
        <v>290800425.96081001</v>
      </c>
    </row>
    <row r="43" spans="1:16" ht="12" customHeight="1" x14ac:dyDescent="0.2">
      <c r="B43" s="1" t="s">
        <v>30</v>
      </c>
      <c r="C43" s="1" t="s">
        <v>100</v>
      </c>
      <c r="D43" s="31">
        <v>44717315.82</v>
      </c>
      <c r="E43" s="31">
        <v>44859212.254560001</v>
      </c>
      <c r="F43" s="31">
        <v>48681993.262790002</v>
      </c>
      <c r="G43" s="59">
        <v>36688734.187230006</v>
      </c>
      <c r="H43" s="59">
        <v>46186559.991840005</v>
      </c>
      <c r="I43" s="59">
        <v>44442988.468689993</v>
      </c>
      <c r="J43" s="59">
        <v>41904741.367549993</v>
      </c>
      <c r="K43" s="59">
        <v>49268382.75914</v>
      </c>
      <c r="L43" s="59">
        <v>47343375.479890011</v>
      </c>
      <c r="M43" s="59">
        <v>44547995.434500001</v>
      </c>
      <c r="N43" s="59">
        <v>43595466.956190005</v>
      </c>
      <c r="O43" s="31">
        <v>49276943.189490005</v>
      </c>
      <c r="P43" s="31">
        <f t="shared" si="0"/>
        <v>541513709.17186999</v>
      </c>
    </row>
    <row r="44" spans="1:16" ht="12" customHeight="1" x14ac:dyDescent="0.2">
      <c r="C44" s="6" t="s">
        <v>101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6" ht="12" customHeight="1" x14ac:dyDescent="0.2">
      <c r="A45" s="7"/>
      <c r="C45" s="6" t="s">
        <v>214</v>
      </c>
      <c r="D45" s="31">
        <v>32611929.103999998</v>
      </c>
      <c r="E45" s="31">
        <v>32064463.418850001</v>
      </c>
      <c r="F45" s="31">
        <v>33021829.221349999</v>
      </c>
      <c r="G45" s="31">
        <v>35850448.919890001</v>
      </c>
      <c r="H45" s="31">
        <v>33732863.409340002</v>
      </c>
      <c r="I45" s="59">
        <v>33476269.487439997</v>
      </c>
      <c r="J45" s="31">
        <v>31853308.198860001</v>
      </c>
      <c r="K45" s="31">
        <v>31031208.54456</v>
      </c>
      <c r="L45" s="31">
        <v>32426463.589890003</v>
      </c>
      <c r="M45" s="31">
        <v>32331121.385049999</v>
      </c>
      <c r="N45" s="31">
        <v>34286593.925919995</v>
      </c>
      <c r="O45" s="31">
        <v>33683572.370140001</v>
      </c>
      <c r="P45" s="31">
        <f t="shared" si="0"/>
        <v>396370071.57529002</v>
      </c>
    </row>
    <row r="46" spans="1:16" ht="12" customHeight="1" x14ac:dyDescent="0.2">
      <c r="C46" s="6" t="s">
        <v>215</v>
      </c>
      <c r="D46" s="31">
        <v>5490789.3159999996</v>
      </c>
      <c r="E46" s="31">
        <v>6378277.4876899999</v>
      </c>
      <c r="F46" s="31">
        <v>6576495.5789999999</v>
      </c>
      <c r="G46" s="31">
        <v>7175928.15319</v>
      </c>
      <c r="H46" s="31">
        <v>6733721.3885900006</v>
      </c>
      <c r="I46" s="59">
        <v>6691984.6422799993</v>
      </c>
      <c r="J46" s="31">
        <v>6311513.2651300002</v>
      </c>
      <c r="K46" s="31">
        <v>6141320.1727999998</v>
      </c>
      <c r="L46" s="31">
        <v>6458785.3030000003</v>
      </c>
      <c r="M46" s="31">
        <v>6445720.1916000005</v>
      </c>
      <c r="N46" s="31">
        <v>7514858.7331699999</v>
      </c>
      <c r="O46" s="31">
        <v>6913003.3452300001</v>
      </c>
      <c r="P46" s="31">
        <f t="shared" si="0"/>
        <v>78832397.577679992</v>
      </c>
    </row>
    <row r="47" spans="1:16" ht="12" customHeight="1" x14ac:dyDescent="0.2">
      <c r="C47" s="6" t="s">
        <v>216</v>
      </c>
      <c r="D47" s="31">
        <v>4566.5209999999997</v>
      </c>
      <c r="E47" s="31">
        <v>1188.8009999999999</v>
      </c>
      <c r="F47" s="31">
        <v>275094.49200000003</v>
      </c>
      <c r="G47" s="31">
        <v>64810.516000000003</v>
      </c>
      <c r="H47" s="31">
        <v>4097.5119999999997</v>
      </c>
      <c r="I47" s="59">
        <v>4097.2939999999999</v>
      </c>
      <c r="J47" s="31">
        <v>1448.415</v>
      </c>
      <c r="K47" s="31">
        <v>7424263.892</v>
      </c>
      <c r="L47" s="31">
        <v>2377937.196</v>
      </c>
      <c r="M47" s="31">
        <v>6472.8459999999995</v>
      </c>
      <c r="N47" s="31">
        <v>1870.018</v>
      </c>
      <c r="O47" s="31">
        <v>1485.8530000000001</v>
      </c>
      <c r="P47" s="31">
        <f t="shared" si="0"/>
        <v>10167333.356000001</v>
      </c>
    </row>
    <row r="48" spans="1:16" ht="12" customHeight="1" x14ac:dyDescent="0.2">
      <c r="C48" s="6" t="s">
        <v>217</v>
      </c>
      <c r="D48" s="31">
        <v>973774.97400000005</v>
      </c>
      <c r="E48" s="31">
        <v>2262882.4308500001</v>
      </c>
      <c r="F48" s="31">
        <v>2938723.7270399998</v>
      </c>
      <c r="G48" s="31">
        <v>6096971.8163799997</v>
      </c>
      <c r="H48" s="31">
        <v>2447215.1895500002</v>
      </c>
      <c r="I48" s="59">
        <v>1499569.5856700002</v>
      </c>
      <c r="J48" s="31">
        <v>360081.31987000001</v>
      </c>
      <c r="K48" s="31">
        <v>397992.61855999997</v>
      </c>
      <c r="L48" s="31">
        <v>1872298.60788</v>
      </c>
      <c r="M48" s="31">
        <v>563965.14029999997</v>
      </c>
      <c r="N48" s="31">
        <v>-2596953.2887600004</v>
      </c>
      <c r="O48" s="31">
        <v>581037.00190000003</v>
      </c>
      <c r="P48" s="31">
        <f t="shared" si="0"/>
        <v>17397559.123240001</v>
      </c>
    </row>
    <row r="49" spans="1:16" ht="12" customHeight="1" x14ac:dyDescent="0.2">
      <c r="C49" s="6" t="s">
        <v>218</v>
      </c>
      <c r="D49" s="31">
        <v>-30959.370999999999</v>
      </c>
      <c r="E49" s="31">
        <v>-4067.886</v>
      </c>
      <c r="F49" s="31">
        <v>-4048.9090000000001</v>
      </c>
      <c r="G49" s="31">
        <v>-2630.6610000000001</v>
      </c>
      <c r="H49" s="31">
        <v>-10736.28</v>
      </c>
      <c r="I49" s="59">
        <v>-45376.641000000003</v>
      </c>
      <c r="J49" s="31">
        <v>-8471.4760000000006</v>
      </c>
      <c r="K49" s="31">
        <v>-8935.0969999999998</v>
      </c>
      <c r="L49" s="31">
        <v>-9184.1270000000004</v>
      </c>
      <c r="M49" s="31">
        <v>-24246.038</v>
      </c>
      <c r="N49" s="31">
        <v>-17738.925999999999</v>
      </c>
      <c r="O49" s="31">
        <v>-29871.469000000001</v>
      </c>
      <c r="P49" s="31">
        <f t="shared" si="0"/>
        <v>-196266.88099999999</v>
      </c>
    </row>
    <row r="50" spans="1:16" ht="12" customHeight="1" x14ac:dyDescent="0.2">
      <c r="C50" s="6" t="s">
        <v>219</v>
      </c>
      <c r="D50" s="31">
        <v>2147618.2510000002</v>
      </c>
      <c r="E50" s="31">
        <v>2183946.6209999998</v>
      </c>
      <c r="F50" s="31">
        <v>2205449.2259999998</v>
      </c>
      <c r="G50" s="31">
        <v>2072812.1839999999</v>
      </c>
      <c r="H50" s="31">
        <v>2219041.4049999998</v>
      </c>
      <c r="I50" s="59">
        <v>-25865.706999999999</v>
      </c>
      <c r="J50" s="31">
        <v>2456594.1430000002</v>
      </c>
      <c r="K50" s="31">
        <v>2490497.1529999999</v>
      </c>
      <c r="L50" s="31">
        <v>2933095.452</v>
      </c>
      <c r="M50" s="31">
        <v>2987583.7910000002</v>
      </c>
      <c r="N50" s="31">
        <v>2798100.665</v>
      </c>
      <c r="O50" s="31">
        <v>-71721.047999999995</v>
      </c>
      <c r="P50" s="31">
        <f t="shared" si="0"/>
        <v>24397152.136</v>
      </c>
    </row>
    <row r="51" spans="1:16" ht="12" customHeight="1" x14ac:dyDescent="0.2">
      <c r="C51" s="6" t="s">
        <v>220</v>
      </c>
      <c r="D51" s="31">
        <v>2132934.0860000001</v>
      </c>
      <c r="E51" s="31">
        <v>411552.88799999998</v>
      </c>
      <c r="F51" s="31">
        <v>2157369.5290000001</v>
      </c>
      <c r="G51" s="31">
        <v>1193023.39579</v>
      </c>
      <c r="H51" s="31">
        <v>1329037.60521</v>
      </c>
      <c r="I51" s="59">
        <v>3035863.2680000002</v>
      </c>
      <c r="J51" s="31">
        <v>1959568.622</v>
      </c>
      <c r="K51" s="31">
        <v>82767.365000000005</v>
      </c>
      <c r="L51" s="31">
        <v>196408.47399999999</v>
      </c>
      <c r="M51" s="31">
        <v>349795.38699999999</v>
      </c>
      <c r="N51" s="31">
        <v>381774.67</v>
      </c>
      <c r="O51" s="31">
        <v>7054165.3080000002</v>
      </c>
      <c r="P51" s="31">
        <f t="shared" si="0"/>
        <v>20284260.597999997</v>
      </c>
    </row>
    <row r="52" spans="1:16" ht="12" customHeight="1" x14ac:dyDescent="0.2">
      <c r="C52" s="6" t="s">
        <v>221</v>
      </c>
      <c r="D52" s="31">
        <v>595983.30099999998</v>
      </c>
      <c r="E52" s="31">
        <v>458319.50861999998</v>
      </c>
      <c r="F52" s="31">
        <v>390595.09736999997</v>
      </c>
      <c r="G52" s="31">
        <v>370302.60016000003</v>
      </c>
      <c r="H52" s="31">
        <v>289009.20464000001</v>
      </c>
      <c r="I52" s="59">
        <v>224495.33103999999</v>
      </c>
      <c r="J52" s="31">
        <v>227699.34061000001</v>
      </c>
      <c r="K52" s="31">
        <v>1138401.1870799998</v>
      </c>
      <c r="L52" s="31">
        <v>1118628.69817</v>
      </c>
      <c r="M52" s="31">
        <v>1191943.8032200001</v>
      </c>
      <c r="N52" s="31">
        <v>333876.55709000002</v>
      </c>
      <c r="O52" s="31">
        <v>285645.25868999999</v>
      </c>
      <c r="P52" s="31">
        <f t="shared" si="0"/>
        <v>6624899.8876899993</v>
      </c>
    </row>
    <row r="53" spans="1:16" ht="12" customHeight="1" x14ac:dyDescent="0.2">
      <c r="C53" s="6" t="s">
        <v>222</v>
      </c>
      <c r="D53" s="31">
        <v>-286908.68800000002</v>
      </c>
      <c r="E53" s="31">
        <v>-80737.190100000007</v>
      </c>
      <c r="F53" s="31">
        <v>-147773.38148000001</v>
      </c>
      <c r="G53" s="31">
        <v>-17145475.0614</v>
      </c>
      <c r="H53" s="31">
        <v>-1759706.7848899998</v>
      </c>
      <c r="I53" s="59">
        <v>-1571983.5036899999</v>
      </c>
      <c r="J53" s="31">
        <v>-2407377.82589</v>
      </c>
      <c r="K53" s="31">
        <v>-536625.99132999987</v>
      </c>
      <c r="L53" s="31">
        <v>-1168153.2315400001</v>
      </c>
      <c r="M53" s="31">
        <v>-361438.56148000003</v>
      </c>
      <c r="N53" s="31">
        <v>-274387.23048999999</v>
      </c>
      <c r="O53" s="31">
        <v>-207614.62691999998</v>
      </c>
      <c r="P53" s="31">
        <f t="shared" si="0"/>
        <v>-25948182.077210002</v>
      </c>
    </row>
    <row r="54" spans="1:16" ht="12" customHeight="1" x14ac:dyDescent="0.2">
      <c r="C54" s="8" t="s">
        <v>223</v>
      </c>
      <c r="D54" s="31">
        <v>362150.09299999999</v>
      </c>
      <c r="E54" s="31">
        <v>362755.41600000003</v>
      </c>
      <c r="F54" s="31">
        <v>362559.59700000001</v>
      </c>
      <c r="G54" s="31">
        <v>361614.06400000001</v>
      </c>
      <c r="H54" s="31">
        <v>361223.59600000002</v>
      </c>
      <c r="I54" s="59">
        <v>361063.59299999999</v>
      </c>
      <c r="J54" s="31">
        <v>360853.28899999999</v>
      </c>
      <c r="K54" s="31">
        <v>360383.17700000003</v>
      </c>
      <c r="L54" s="31">
        <v>359124.03</v>
      </c>
      <c r="M54" s="31">
        <v>358759.47499999998</v>
      </c>
      <c r="N54" s="31">
        <v>357739.30499999999</v>
      </c>
      <c r="O54" s="31">
        <v>356104.54800000001</v>
      </c>
      <c r="P54" s="31">
        <f t="shared" si="0"/>
        <v>4324330.1830000011</v>
      </c>
    </row>
    <row r="55" spans="1:16" ht="12" customHeight="1" x14ac:dyDescent="0.2">
      <c r="C55" s="8" t="s">
        <v>224</v>
      </c>
      <c r="D55" s="31">
        <v>566076.07200000004</v>
      </c>
      <c r="E55" s="31">
        <v>647151.11138000002</v>
      </c>
      <c r="F55" s="31">
        <v>726975.01751999999</v>
      </c>
      <c r="G55" s="31">
        <v>572752.3787</v>
      </c>
      <c r="H55" s="31">
        <v>650961.03500000003</v>
      </c>
      <c r="I55" s="59">
        <v>727357.71684999997</v>
      </c>
      <c r="J55" s="31">
        <v>634351.58700000006</v>
      </c>
      <c r="K55" s="31">
        <v>595323.97</v>
      </c>
      <c r="L55" s="31">
        <v>650739.68999999994</v>
      </c>
      <c r="M55" s="31">
        <v>655149.86600000004</v>
      </c>
      <c r="N55" s="31">
        <v>749863.40599999996</v>
      </c>
      <c r="O55" s="31">
        <v>684669.68799999997</v>
      </c>
      <c r="P55" s="31">
        <f>SUM(D55:O55)</f>
        <v>7861371.5384499999</v>
      </c>
    </row>
    <row r="56" spans="1:16" ht="12" customHeight="1" x14ac:dyDescent="0.2">
      <c r="C56" s="8" t="s">
        <v>225</v>
      </c>
      <c r="D56" s="31">
        <v>149362.16200000001</v>
      </c>
      <c r="E56" s="31">
        <v>173479.64726999999</v>
      </c>
      <c r="F56" s="31">
        <v>178724.06698999999</v>
      </c>
      <c r="G56" s="31">
        <v>78175.881520000024</v>
      </c>
      <c r="H56" s="31">
        <v>189832.71140000003</v>
      </c>
      <c r="I56" s="59">
        <v>65513.402099999978</v>
      </c>
      <c r="J56" s="31">
        <v>155172.48897000006</v>
      </c>
      <c r="K56" s="31">
        <v>151785.76746999999</v>
      </c>
      <c r="L56" s="31">
        <v>127231.79748999998</v>
      </c>
      <c r="M56" s="31">
        <v>43168.148809999984</v>
      </c>
      <c r="N56" s="31">
        <v>59869.121260000007</v>
      </c>
      <c r="O56" s="31">
        <v>26466.960450000002</v>
      </c>
      <c r="P56" s="31">
        <f t="shared" si="0"/>
        <v>1398782.1557299998</v>
      </c>
    </row>
    <row r="57" spans="1:16" ht="12" customHeight="1" x14ac:dyDescent="0.2">
      <c r="B57" s="1" t="s">
        <v>32</v>
      </c>
      <c r="C57" s="1" t="s">
        <v>102</v>
      </c>
      <c r="D57" s="31">
        <v>-165626.307</v>
      </c>
      <c r="E57" s="31">
        <v>-103172.48411</v>
      </c>
      <c r="F57" s="31">
        <v>-72858.328450000001</v>
      </c>
      <c r="G57" s="31">
        <v>-29690.056489999999</v>
      </c>
      <c r="H57" s="31">
        <v>-91138.986959999995</v>
      </c>
      <c r="I57" s="59">
        <v>-126963.78</v>
      </c>
      <c r="J57" s="31">
        <v>-136838.56727</v>
      </c>
      <c r="K57" s="59">
        <v>-176929.80399000001</v>
      </c>
      <c r="L57" s="31">
        <v>-210260.27122999998</v>
      </c>
      <c r="M57" s="31">
        <v>-261316.76481999998</v>
      </c>
      <c r="N57" s="31">
        <v>-172664.36368000001</v>
      </c>
      <c r="O57" s="31">
        <v>532117.22510000004</v>
      </c>
      <c r="P57" s="31">
        <f t="shared" si="0"/>
        <v>-1015342.4888999999</v>
      </c>
    </row>
    <row r="58" spans="1:16" ht="12" customHeight="1" x14ac:dyDescent="0.2">
      <c r="B58" s="1" t="s">
        <v>187</v>
      </c>
      <c r="C58" s="1" t="s">
        <v>188</v>
      </c>
      <c r="D58" s="31">
        <v>-362150.09299999999</v>
      </c>
      <c r="E58" s="31">
        <v>-362755.41600000003</v>
      </c>
      <c r="F58" s="31">
        <v>-362559.59700000001</v>
      </c>
      <c r="G58" s="31">
        <v>-361614.06400000001</v>
      </c>
      <c r="H58" s="31">
        <v>-361223.59600000002</v>
      </c>
      <c r="I58" s="59">
        <v>-361063.59299999999</v>
      </c>
      <c r="J58" s="31">
        <v>-360853.28899999999</v>
      </c>
      <c r="K58" s="59">
        <v>-360383.17700000003</v>
      </c>
      <c r="L58" s="31">
        <v>-359124.03</v>
      </c>
      <c r="M58" s="31">
        <v>-358759.47499999998</v>
      </c>
      <c r="N58" s="31">
        <v>-357739.30499999999</v>
      </c>
      <c r="O58" s="31">
        <v>-356104.54800000001</v>
      </c>
      <c r="P58" s="31">
        <f t="shared" si="0"/>
        <v>-4324330.1830000011</v>
      </c>
    </row>
    <row r="59" spans="1:16" ht="12" customHeight="1" x14ac:dyDescent="0.2">
      <c r="B59" s="1" t="s">
        <v>33</v>
      </c>
      <c r="C59" s="1" t="s">
        <v>103</v>
      </c>
      <c r="D59" s="31">
        <v>-20429812.192000002</v>
      </c>
      <c r="E59" s="31">
        <v>-20429812.192000002</v>
      </c>
      <c r="F59" s="31">
        <v>-20429812.348820001</v>
      </c>
      <c r="G59" s="31">
        <v>-20380677.377</v>
      </c>
      <c r="H59" s="31">
        <v>-20380677.377</v>
      </c>
      <c r="I59" s="59">
        <v>-20380677.377</v>
      </c>
      <c r="J59" s="31">
        <v>-20380677.377</v>
      </c>
      <c r="K59" s="31">
        <v>-20380677.377</v>
      </c>
      <c r="L59" s="31">
        <v>-20380677.377</v>
      </c>
      <c r="M59" s="31">
        <v>-20380677.377</v>
      </c>
      <c r="N59" s="31">
        <v>-20380677.377</v>
      </c>
      <c r="O59" s="31">
        <v>-20380677.824999999</v>
      </c>
      <c r="P59" s="31">
        <f t="shared" si="0"/>
        <v>-244715533.57382002</v>
      </c>
    </row>
    <row r="60" spans="1:16" ht="12" customHeight="1" x14ac:dyDescent="0.2">
      <c r="B60" s="55" t="s">
        <v>178</v>
      </c>
      <c r="C60" s="55" t="s">
        <v>179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59">
        <v>0</v>
      </c>
      <c r="J60" s="31">
        <v>0</v>
      </c>
      <c r="K60" s="31">
        <v>0</v>
      </c>
      <c r="L60" s="31">
        <v>-654676.96534</v>
      </c>
      <c r="M60" s="31">
        <v>0</v>
      </c>
      <c r="N60" s="31">
        <v>0</v>
      </c>
      <c r="O60" s="31">
        <v>0</v>
      </c>
      <c r="P60" s="31">
        <f t="shared" si="0"/>
        <v>-654676.96534</v>
      </c>
    </row>
    <row r="61" spans="1:16" ht="12" customHeight="1" x14ac:dyDescent="0.2">
      <c r="B61" s="1" t="s">
        <v>34</v>
      </c>
      <c r="C61" s="9" t="s">
        <v>104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-3400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 t="shared" si="0"/>
        <v>-3400</v>
      </c>
    </row>
    <row r="62" spans="1:16" ht="12" customHeight="1" thickBot="1" x14ac:dyDescent="0.25">
      <c r="B62" s="33" t="s">
        <v>35</v>
      </c>
      <c r="C62" s="38" t="s">
        <v>105</v>
      </c>
      <c r="D62" s="85">
        <v>367454.04</v>
      </c>
      <c r="E62" s="85">
        <v>295507.49852999998</v>
      </c>
      <c r="F62" s="85">
        <v>480677.24832999997</v>
      </c>
      <c r="G62" s="85">
        <v>345825.57007999998</v>
      </c>
      <c r="H62" s="85">
        <v>353620.74283</v>
      </c>
      <c r="I62" s="125">
        <v>424608.84908999997</v>
      </c>
      <c r="J62" s="85">
        <v>232098.63813000001</v>
      </c>
      <c r="K62" s="85">
        <v>315627.95055000001</v>
      </c>
      <c r="L62" s="85">
        <v>446866.13964999997</v>
      </c>
      <c r="M62" s="85">
        <v>388717.90652999998</v>
      </c>
      <c r="N62" s="85">
        <v>388105.26264999999</v>
      </c>
      <c r="O62" s="85">
        <v>328640.66109999997</v>
      </c>
      <c r="P62" s="85">
        <f>SUM(D62:O62)</f>
        <v>4367750.5074699996</v>
      </c>
    </row>
    <row r="63" spans="1:16" ht="12" customHeight="1" thickBot="1" x14ac:dyDescent="0.25">
      <c r="B63" s="55"/>
      <c r="C63" s="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63"/>
    </row>
    <row r="64" spans="1:16" ht="12" customHeight="1" thickBot="1" x14ac:dyDescent="0.25">
      <c r="A64" s="9"/>
      <c r="B64" s="35" t="s">
        <v>5</v>
      </c>
      <c r="C64" s="35" t="s">
        <v>226</v>
      </c>
      <c r="D64" s="36">
        <v>-3290509.6570000001</v>
      </c>
      <c r="E64" s="36">
        <v>-194192.67965000001</v>
      </c>
      <c r="F64" s="36">
        <v>-191522.86836000002</v>
      </c>
      <c r="G64" s="36">
        <v>-3291471.6266600001</v>
      </c>
      <c r="H64" s="36">
        <v>-189583.96262000001</v>
      </c>
      <c r="I64" s="68">
        <v>-177013.19597999999</v>
      </c>
      <c r="J64" s="36">
        <v>-3387294.9561799997</v>
      </c>
      <c r="K64" s="36">
        <v>-81514.339349999995</v>
      </c>
      <c r="L64" s="36">
        <v>-193465.12183000002</v>
      </c>
      <c r="M64" s="36">
        <v>-3297966.9537499999</v>
      </c>
      <c r="N64" s="36">
        <v>-198921.21334000002</v>
      </c>
      <c r="O64" s="36">
        <v>-184248.01909000002</v>
      </c>
      <c r="P64" s="36">
        <f t="shared" si="0"/>
        <v>-14677704.59381</v>
      </c>
    </row>
    <row r="65" spans="1:16" ht="12" customHeight="1" thickBot="1" x14ac:dyDescent="0.25">
      <c r="A65" s="9"/>
      <c r="B65" s="9"/>
      <c r="D65" s="4"/>
      <c r="E65" s="4"/>
      <c r="F65" s="4"/>
      <c r="G65" s="4"/>
      <c r="H65" s="4"/>
      <c r="I65" s="70"/>
      <c r="J65" s="4"/>
      <c r="K65" s="4"/>
      <c r="L65" s="4"/>
      <c r="M65" s="4"/>
      <c r="N65" s="4"/>
      <c r="O65" s="4"/>
      <c r="P65" s="4"/>
    </row>
    <row r="66" spans="1:16" ht="12" customHeight="1" x14ac:dyDescent="0.2">
      <c r="A66" s="9"/>
      <c r="B66" s="28" t="s">
        <v>8</v>
      </c>
      <c r="C66" s="28" t="s">
        <v>36</v>
      </c>
      <c r="D66" s="29">
        <v>757915.76300000004</v>
      </c>
      <c r="E66" s="29">
        <v>11049.435609999999</v>
      </c>
      <c r="F66" s="29">
        <v>18420459.25302</v>
      </c>
      <c r="G66" s="29">
        <v>-363266.47139999998</v>
      </c>
      <c r="H66" s="29">
        <v>-554061.84067999991</v>
      </c>
      <c r="I66" s="66">
        <v>-128329.56187000001</v>
      </c>
      <c r="J66" s="29">
        <v>13599.84491</v>
      </c>
      <c r="K66" s="29">
        <v>698542.84011999995</v>
      </c>
      <c r="L66" s="29">
        <v>-52360.181619999996</v>
      </c>
      <c r="M66" s="29">
        <v>2470217.1224400001</v>
      </c>
      <c r="N66" s="29">
        <v>41926131.976889998</v>
      </c>
      <c r="O66" s="29">
        <v>1726935.26935</v>
      </c>
      <c r="P66" s="29">
        <f>SUM(D66:O66)</f>
        <v>64926833.449769996</v>
      </c>
    </row>
    <row r="67" spans="1:16" ht="12" customHeight="1" x14ac:dyDescent="0.2">
      <c r="A67" s="9"/>
      <c r="B67" s="9" t="s">
        <v>37</v>
      </c>
      <c r="C67" s="27" t="s">
        <v>106</v>
      </c>
      <c r="D67" s="30">
        <v>722328.16</v>
      </c>
      <c r="E67" s="30">
        <v>19500.051350000002</v>
      </c>
      <c r="F67" s="30">
        <v>17253027.6611</v>
      </c>
      <c r="G67" s="30">
        <v>-381600.56605000002</v>
      </c>
      <c r="H67" s="30">
        <v>-560530.42042999994</v>
      </c>
      <c r="I67" s="64">
        <v>-562749.47374000004</v>
      </c>
      <c r="J67" s="30">
        <v>1704.0763999999999</v>
      </c>
      <c r="K67" s="30">
        <v>-368050.25602999999</v>
      </c>
      <c r="L67" s="30">
        <v>-590088.32829999994</v>
      </c>
      <c r="M67" s="30">
        <v>2206230.5882700002</v>
      </c>
      <c r="N67" s="30">
        <v>40903218.381039999</v>
      </c>
      <c r="O67" s="30">
        <v>1719294.8128</v>
      </c>
      <c r="P67" s="30">
        <f t="shared" si="0"/>
        <v>60362284.686410002</v>
      </c>
    </row>
    <row r="68" spans="1:16" ht="12" customHeight="1" x14ac:dyDescent="0.2">
      <c r="A68" s="9"/>
      <c r="B68" s="9" t="s">
        <v>38</v>
      </c>
      <c r="C68" s="1" t="s">
        <v>107</v>
      </c>
      <c r="D68" s="31">
        <v>1294104.3500000001</v>
      </c>
      <c r="E68" s="31">
        <v>593812.69416999992</v>
      </c>
      <c r="F68" s="31">
        <v>17825775.683630001</v>
      </c>
      <c r="G68" s="31">
        <v>181033.91521000001</v>
      </c>
      <c r="H68" s="31">
        <v>5341.1687099999999</v>
      </c>
      <c r="I68" s="59">
        <v>5926.0314699999999</v>
      </c>
      <c r="J68" s="31">
        <v>570113.31955999997</v>
      </c>
      <c r="K68" s="31">
        <v>204506.51806999999</v>
      </c>
      <c r="L68" s="31">
        <v>-13757.085929999999</v>
      </c>
      <c r="M68" s="31">
        <v>2794428.20034</v>
      </c>
      <c r="N68" s="31">
        <v>41480730.662110001</v>
      </c>
      <c r="O68" s="31">
        <v>2211047.9902300001</v>
      </c>
      <c r="P68" s="31">
        <f t="shared" si="0"/>
        <v>67153063.447569996</v>
      </c>
    </row>
    <row r="69" spans="1:16" ht="12" customHeight="1" x14ac:dyDescent="0.2">
      <c r="A69" s="9"/>
      <c r="B69" s="9" t="s">
        <v>39</v>
      </c>
      <c r="C69" s="1" t="s">
        <v>108</v>
      </c>
      <c r="D69" s="31">
        <v>-9293.1239999999998</v>
      </c>
      <c r="E69" s="31">
        <v>-11829.57783</v>
      </c>
      <c r="F69" s="31">
        <v>-10264.957539999999</v>
      </c>
      <c r="G69" s="31">
        <v>-151.41627</v>
      </c>
      <c r="H69" s="31">
        <v>-3388.5241499999997</v>
      </c>
      <c r="I69" s="59">
        <v>-6192.4402199999995</v>
      </c>
      <c r="J69" s="31">
        <v>-5926.1781700000001</v>
      </c>
      <c r="K69" s="31">
        <v>-10073.70911</v>
      </c>
      <c r="L69" s="31">
        <v>-13848.177380000001</v>
      </c>
      <c r="M69" s="31">
        <v>-25714.547079999997</v>
      </c>
      <c r="N69" s="31">
        <v>-15029.21608</v>
      </c>
      <c r="O69" s="31">
        <v>70729.891680000001</v>
      </c>
      <c r="P69" s="31">
        <f t="shared" si="0"/>
        <v>-40981.976149999988</v>
      </c>
    </row>
    <row r="70" spans="1:16" ht="12" customHeight="1" x14ac:dyDescent="0.2">
      <c r="A70" s="9"/>
      <c r="B70" s="9" t="s">
        <v>40</v>
      </c>
      <c r="C70" s="1" t="s">
        <v>184</v>
      </c>
      <c r="D70" s="31">
        <v>-562483.06499999994</v>
      </c>
      <c r="E70" s="31">
        <v>-562483.06498999998</v>
      </c>
      <c r="F70" s="31">
        <v>-562483.06498999998</v>
      </c>
      <c r="G70" s="31">
        <v>-562483.06498999998</v>
      </c>
      <c r="H70" s="31">
        <v>-562483.06498999998</v>
      </c>
      <c r="I70" s="59">
        <v>-562483.06498999998</v>
      </c>
      <c r="J70" s="31">
        <v>-562483.06498999998</v>
      </c>
      <c r="K70" s="31">
        <v>-562483.06498999998</v>
      </c>
      <c r="L70" s="31">
        <v>-562483.06498999998</v>
      </c>
      <c r="M70" s="31">
        <v>-562483.06498999998</v>
      </c>
      <c r="N70" s="31">
        <v>-562483.06498999998</v>
      </c>
      <c r="O70" s="31">
        <v>-562483.06911000004</v>
      </c>
      <c r="P70" s="31">
        <f t="shared" si="0"/>
        <v>-6749796.7840099987</v>
      </c>
    </row>
    <row r="71" spans="1:16" ht="12" customHeight="1" thickBot="1" x14ac:dyDescent="0.25">
      <c r="A71" s="9"/>
      <c r="B71" s="82" t="s">
        <v>227</v>
      </c>
      <c r="C71" s="33" t="s">
        <v>109</v>
      </c>
      <c r="D71" s="34">
        <v>35587.603000000003</v>
      </c>
      <c r="E71" s="34">
        <v>-8450.6157400000011</v>
      </c>
      <c r="F71" s="34">
        <v>1167431.59192</v>
      </c>
      <c r="G71" s="34">
        <v>18334.094649999999</v>
      </c>
      <c r="H71" s="34">
        <v>6468.5797499999999</v>
      </c>
      <c r="I71" s="69">
        <v>434419.91187000001</v>
      </c>
      <c r="J71" s="34">
        <v>11895.76851</v>
      </c>
      <c r="K71" s="34">
        <v>1066593.0961499999</v>
      </c>
      <c r="L71" s="34">
        <v>537728.14668000001</v>
      </c>
      <c r="M71" s="34">
        <v>263986.53417</v>
      </c>
      <c r="N71" s="34">
        <v>1022913.59585</v>
      </c>
      <c r="O71" s="34">
        <v>7640.4565499999999</v>
      </c>
      <c r="P71" s="34">
        <f t="shared" si="0"/>
        <v>4564548.7633600002</v>
      </c>
    </row>
    <row r="72" spans="1:16" ht="12" customHeight="1" thickBot="1" x14ac:dyDescent="0.25">
      <c r="A72" s="9"/>
      <c r="B72" s="9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2" customHeight="1" thickBot="1" x14ac:dyDescent="0.25">
      <c r="A73" s="9"/>
      <c r="B73" s="35" t="s">
        <v>9</v>
      </c>
      <c r="C73" s="35" t="s">
        <v>10</v>
      </c>
      <c r="D73" s="36">
        <v>15538435.388</v>
      </c>
      <c r="E73" s="36">
        <v>17894492.77578</v>
      </c>
      <c r="F73" s="36">
        <v>9384.3060499989988</v>
      </c>
      <c r="G73" s="36">
        <v>67963.576920002699</v>
      </c>
      <c r="H73" s="36">
        <v>668524.2385900002</v>
      </c>
      <c r="I73" s="68">
        <v>16203.651380000001</v>
      </c>
      <c r="J73" s="36">
        <v>25481.63625</v>
      </c>
      <c r="K73" s="36">
        <v>-2794.7457200000003</v>
      </c>
      <c r="L73" s="36">
        <v>-2464.4081099999999</v>
      </c>
      <c r="M73" s="36">
        <v>2004.7907499999999</v>
      </c>
      <c r="N73" s="36">
        <v>-18102.986290000001</v>
      </c>
      <c r="O73" s="36">
        <v>-72750.132970000006</v>
      </c>
      <c r="P73" s="36">
        <f t="shared" si="0"/>
        <v>34126378.090630002</v>
      </c>
    </row>
    <row r="74" spans="1:16" ht="12" customHeight="1" thickBot="1" x14ac:dyDescent="0.25">
      <c r="A74" s="9"/>
      <c r="B74" s="9"/>
      <c r="D74" s="4"/>
      <c r="E74" s="4"/>
      <c r="F74" s="4"/>
      <c r="G74" s="4"/>
      <c r="H74" s="4"/>
      <c r="I74" s="70"/>
      <c r="J74" s="4"/>
      <c r="K74" s="4"/>
      <c r="L74" s="4"/>
      <c r="M74" s="4"/>
      <c r="N74" s="4"/>
      <c r="O74" s="4"/>
      <c r="P74" s="4"/>
    </row>
    <row r="75" spans="1:16" ht="12" customHeight="1" x14ac:dyDescent="0.2">
      <c r="A75" s="9"/>
      <c r="B75" s="28" t="s">
        <v>11</v>
      </c>
      <c r="C75" s="28" t="s">
        <v>41</v>
      </c>
      <c r="D75" s="29">
        <v>560015.95700000005</v>
      </c>
      <c r="E75" s="29">
        <v>572004.40629999992</v>
      </c>
      <c r="F75" s="29">
        <v>447136.36010000005</v>
      </c>
      <c r="G75" s="29">
        <v>511527.86900000001</v>
      </c>
      <c r="H75" s="29">
        <v>428148.65869999997</v>
      </c>
      <c r="I75" s="66">
        <v>480689.90933999995</v>
      </c>
      <c r="J75" s="29">
        <v>617388.08498000004</v>
      </c>
      <c r="K75" s="29">
        <v>550309.51029999997</v>
      </c>
      <c r="L75" s="29">
        <v>556536.1213</v>
      </c>
      <c r="M75" s="29">
        <v>540882.10178999999</v>
      </c>
      <c r="N75" s="29">
        <v>582832.42139000003</v>
      </c>
      <c r="O75" s="66">
        <v>537838.82623999997</v>
      </c>
      <c r="P75" s="29">
        <f>SUM(D75:O75)</f>
        <v>6385310.2264399994</v>
      </c>
    </row>
    <row r="76" spans="1:16" ht="12" customHeight="1" x14ac:dyDescent="0.2">
      <c r="A76" s="9"/>
      <c r="B76" s="76"/>
      <c r="C76" s="8" t="s">
        <v>197</v>
      </c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1:16" ht="12" customHeight="1" x14ac:dyDescent="0.2">
      <c r="A77" s="9"/>
      <c r="B77" s="76"/>
      <c r="C77" s="79" t="s">
        <v>198</v>
      </c>
      <c r="D77" s="63">
        <v>83107.702000000005</v>
      </c>
      <c r="E77" s="31">
        <v>86708.623999999996</v>
      </c>
      <c r="F77" s="31">
        <v>32025.947</v>
      </c>
      <c r="G77" s="31">
        <v>38691.224999999999</v>
      </c>
      <c r="H77" s="31">
        <v>34309.182000000001</v>
      </c>
      <c r="I77" s="31">
        <v>33284.572</v>
      </c>
      <c r="J77" s="31">
        <v>44460.443859999999</v>
      </c>
      <c r="K77" s="31">
        <v>40477.875999999997</v>
      </c>
      <c r="L77" s="31">
        <v>31258.758999999998</v>
      </c>
      <c r="M77" s="31">
        <v>39053.347000000002</v>
      </c>
      <c r="N77" s="31">
        <v>34837.612000000001</v>
      </c>
      <c r="O77" s="31">
        <v>37427.557999999997</v>
      </c>
      <c r="P77" s="31">
        <f t="shared" ref="P77:P78" si="1">SUM(D77:O77)</f>
        <v>535642.84785999998</v>
      </c>
    </row>
    <row r="78" spans="1:16" ht="12" customHeight="1" thickBot="1" x14ac:dyDescent="0.25">
      <c r="A78" s="9"/>
      <c r="B78" s="81"/>
      <c r="C78" s="82" t="s">
        <v>199</v>
      </c>
      <c r="D78" s="83">
        <v>476908.255</v>
      </c>
      <c r="E78" s="83">
        <v>485295.78229999996</v>
      </c>
      <c r="F78" s="83">
        <v>415110.41310000001</v>
      </c>
      <c r="G78" s="83">
        <v>472836.64399999997</v>
      </c>
      <c r="H78" s="83">
        <v>393839.4767</v>
      </c>
      <c r="I78" s="113">
        <v>447405.33733999997</v>
      </c>
      <c r="J78" s="83">
        <v>572927.64112000004</v>
      </c>
      <c r="K78" s="83">
        <v>509831.63429999998</v>
      </c>
      <c r="L78" s="83">
        <v>525277.36229999992</v>
      </c>
      <c r="M78" s="83">
        <v>501828.75478999998</v>
      </c>
      <c r="N78" s="83">
        <v>547994.80938999995</v>
      </c>
      <c r="O78" s="83">
        <v>500411.26824</v>
      </c>
      <c r="P78" s="83">
        <f t="shared" si="1"/>
        <v>5849667.3785800003</v>
      </c>
    </row>
    <row r="79" spans="1:16" ht="12" customHeight="1" thickBot="1" x14ac:dyDescent="0.25">
      <c r="A79" s="9"/>
      <c r="B79" s="9"/>
      <c r="D79" s="4"/>
      <c r="E79" s="4"/>
      <c r="F79" s="4"/>
      <c r="G79" s="4"/>
      <c r="H79" s="4"/>
      <c r="I79" s="70"/>
      <c r="J79" s="4"/>
      <c r="K79" s="4"/>
      <c r="L79" s="4"/>
      <c r="M79" s="4"/>
      <c r="N79" s="4"/>
      <c r="O79" s="4"/>
      <c r="P79" s="4"/>
    </row>
    <row r="80" spans="1:16" ht="12" customHeight="1" x14ac:dyDescent="0.2">
      <c r="A80" s="9"/>
      <c r="B80" s="37" t="s">
        <v>12</v>
      </c>
      <c r="C80" s="28" t="s">
        <v>42</v>
      </c>
      <c r="D80" s="29">
        <v>14453.173000000001</v>
      </c>
      <c r="E80" s="29">
        <v>5536.6103700000003</v>
      </c>
      <c r="F80" s="29">
        <v>6897.2109</v>
      </c>
      <c r="G80" s="29">
        <v>6085.2276500000007</v>
      </c>
      <c r="H80" s="29">
        <v>5794.5506500000001</v>
      </c>
      <c r="I80" s="66">
        <v>9682.6090700000004</v>
      </c>
      <c r="J80" s="29">
        <v>7533.15924</v>
      </c>
      <c r="K80" s="29">
        <v>5370.1978399999998</v>
      </c>
      <c r="L80" s="29">
        <v>3292.4427299999998</v>
      </c>
      <c r="M80" s="29">
        <v>10997.00446</v>
      </c>
      <c r="N80" s="29">
        <v>88264.781129999988</v>
      </c>
      <c r="O80" s="29">
        <v>13337.833559999999</v>
      </c>
      <c r="P80" s="29">
        <f t="shared" ref="P80:P146" si="2">SUM(D80:O80)</f>
        <v>177244.80059999999</v>
      </c>
    </row>
    <row r="81" spans="2:16" ht="12" customHeight="1" thickBot="1" x14ac:dyDescent="0.25">
      <c r="B81" s="82" t="s">
        <v>228</v>
      </c>
      <c r="C81" s="38" t="s">
        <v>110</v>
      </c>
      <c r="D81" s="39">
        <v>14453.173000000001</v>
      </c>
      <c r="E81" s="39">
        <v>5536.6103700000003</v>
      </c>
      <c r="F81" s="39">
        <v>6897.2109</v>
      </c>
      <c r="G81" s="39">
        <v>6085.2276500000007</v>
      </c>
      <c r="H81" s="39">
        <v>5794.5506500000001</v>
      </c>
      <c r="I81" s="65">
        <v>9682.6090700000004</v>
      </c>
      <c r="J81" s="39">
        <v>7533.15924</v>
      </c>
      <c r="K81" s="39">
        <v>5370.1978399999998</v>
      </c>
      <c r="L81" s="39">
        <v>3292.4427299999998</v>
      </c>
      <c r="M81" s="39">
        <v>10997.00446</v>
      </c>
      <c r="N81" s="39">
        <v>88264.781129999988</v>
      </c>
      <c r="O81" s="39">
        <v>13337.833559999999</v>
      </c>
      <c r="P81" s="39">
        <f t="shared" si="2"/>
        <v>177244.80059999999</v>
      </c>
    </row>
    <row r="82" spans="2:16" ht="12" customHeight="1" thickBot="1" x14ac:dyDescent="0.25">
      <c r="B82" s="9"/>
      <c r="D82" s="4"/>
      <c r="E82" s="4"/>
      <c r="F82" s="4"/>
      <c r="G82" s="4"/>
      <c r="H82" s="4"/>
      <c r="I82" s="70"/>
      <c r="J82" s="4"/>
      <c r="K82" s="4"/>
      <c r="L82" s="4"/>
      <c r="M82" s="4"/>
      <c r="N82" s="4"/>
      <c r="O82" s="4"/>
      <c r="P82" s="4"/>
    </row>
    <row r="83" spans="2:16" ht="12" customHeight="1" x14ac:dyDescent="0.2">
      <c r="B83" s="28" t="s">
        <v>14</v>
      </c>
      <c r="C83" s="28" t="s">
        <v>43</v>
      </c>
      <c r="D83" s="29">
        <v>14775485.812999999</v>
      </c>
      <c r="E83" s="29">
        <v>29251186.366699997</v>
      </c>
      <c r="F83" s="29">
        <v>13481479.90729</v>
      </c>
      <c r="G83" s="29">
        <v>13220336.419820003</v>
      </c>
      <c r="H83" s="29">
        <v>19729180.037610002</v>
      </c>
      <c r="I83" s="66">
        <v>13131139.548629999</v>
      </c>
      <c r="J83" s="29">
        <v>2884954.3495800002</v>
      </c>
      <c r="K83" s="29">
        <v>38842179.866660006</v>
      </c>
      <c r="L83" s="29">
        <v>13765632.636909997</v>
      </c>
      <c r="M83" s="29">
        <v>13415056.731640002</v>
      </c>
      <c r="N83" s="29">
        <v>24986014.758790001</v>
      </c>
      <c r="O83" s="66">
        <v>8055980.2935800012</v>
      </c>
      <c r="P83" s="29">
        <f>SUM(D83:O83)</f>
        <v>205538626.73021001</v>
      </c>
    </row>
    <row r="84" spans="2:16" ht="12" customHeight="1" x14ac:dyDescent="0.2">
      <c r="B84" s="9" t="s">
        <v>44</v>
      </c>
      <c r="C84" s="1" t="s">
        <v>91</v>
      </c>
      <c r="D84" s="31">
        <v>14920433.057</v>
      </c>
      <c r="E84" s="31">
        <v>29316824.556330007</v>
      </c>
      <c r="F84" s="31">
        <v>13559363.34378</v>
      </c>
      <c r="G84" s="31">
        <v>13236362.186199998</v>
      </c>
      <c r="H84" s="31">
        <v>19831545.389950003</v>
      </c>
      <c r="I84" s="59">
        <v>13299697.172389999</v>
      </c>
      <c r="J84" s="31">
        <v>3091552.6624099999</v>
      </c>
      <c r="K84" s="31">
        <v>38977012.592890002</v>
      </c>
      <c r="L84" s="31">
        <v>13986064.143139996</v>
      </c>
      <c r="M84" s="31">
        <v>13657016.255840002</v>
      </c>
      <c r="N84" s="31">
        <v>25181250.73082</v>
      </c>
      <c r="O84" s="59">
        <v>7904075.7457399992</v>
      </c>
      <c r="P84" s="31">
        <f>SUM(D84:O84)</f>
        <v>206961197.83649001</v>
      </c>
    </row>
    <row r="85" spans="2:16" ht="12" customHeight="1" x14ac:dyDescent="0.2">
      <c r="B85" s="9"/>
      <c r="C85" s="6" t="s">
        <v>111</v>
      </c>
      <c r="D85" s="62"/>
      <c r="E85" s="31"/>
      <c r="F85" s="31"/>
      <c r="G85" s="31"/>
      <c r="H85" s="31"/>
      <c r="I85" s="59"/>
      <c r="J85" s="31"/>
      <c r="K85" s="31"/>
      <c r="L85" s="31"/>
      <c r="M85" s="31"/>
      <c r="N85" s="31"/>
      <c r="O85" s="59"/>
      <c r="P85" s="31"/>
    </row>
    <row r="86" spans="2:16" ht="12" customHeight="1" x14ac:dyDescent="0.2">
      <c r="B86" s="9"/>
      <c r="C86" s="1" t="s">
        <v>112</v>
      </c>
      <c r="D86" s="40"/>
      <c r="E86" s="40"/>
      <c r="F86" s="40"/>
      <c r="G86" s="40"/>
      <c r="H86" s="40"/>
      <c r="I86" s="74"/>
      <c r="J86" s="40"/>
      <c r="K86" s="40"/>
      <c r="L86" s="40"/>
      <c r="M86" s="40"/>
      <c r="N86" s="40"/>
      <c r="O86" s="74"/>
      <c r="P86" s="40"/>
    </row>
    <row r="87" spans="2:16" ht="12" customHeight="1" x14ac:dyDescent="0.2">
      <c r="B87" s="9"/>
      <c r="C87" s="6" t="s">
        <v>113</v>
      </c>
      <c r="D87" s="31">
        <v>42159109.914999999</v>
      </c>
      <c r="E87" s="31">
        <v>33919552.99064</v>
      </c>
      <c r="F87" s="31">
        <v>30351957.506039999</v>
      </c>
      <c r="G87" s="31">
        <v>34672781.455260001</v>
      </c>
      <c r="H87" s="31">
        <v>31208309.187540002</v>
      </c>
      <c r="I87" s="59">
        <v>33285240.90814</v>
      </c>
      <c r="J87" s="31">
        <v>16323468.675079999</v>
      </c>
      <c r="K87" s="31">
        <v>48302810.102160007</v>
      </c>
      <c r="L87" s="31">
        <v>32198987.345739998</v>
      </c>
      <c r="M87" s="31">
        <v>34144127.551150002</v>
      </c>
      <c r="N87" s="31">
        <v>39178453.318599999</v>
      </c>
      <c r="O87" s="59">
        <v>29395295.9692</v>
      </c>
      <c r="P87" s="31">
        <f>SUM(D87:O87)</f>
        <v>405140094.92455012</v>
      </c>
    </row>
    <row r="88" spans="2:16" ht="12" customHeight="1" x14ac:dyDescent="0.2">
      <c r="B88" s="9"/>
      <c r="C88" s="6" t="s">
        <v>114</v>
      </c>
      <c r="D88" s="31">
        <v>-31483343.598000001</v>
      </c>
      <c r="E88" s="31">
        <v>-22603704.954999998</v>
      </c>
      <c r="F88" s="31">
        <v>-21661953.302999999</v>
      </c>
      <c r="G88" s="31">
        <v>-24002622.965</v>
      </c>
      <c r="H88" s="31">
        <v>-20345661.978</v>
      </c>
      <c r="I88" s="59">
        <v>-22475318.225000001</v>
      </c>
      <c r="J88" s="31">
        <v>-15460030.018999999</v>
      </c>
      <c r="K88" s="31">
        <v>-27397054.368000001</v>
      </c>
      <c r="L88" s="31">
        <v>-21645600.221000001</v>
      </c>
      <c r="M88" s="31">
        <v>-23580050.618999999</v>
      </c>
      <c r="N88" s="31">
        <v>-23432962.892999999</v>
      </c>
      <c r="O88" s="59">
        <v>-23466115.616</v>
      </c>
      <c r="P88" s="31">
        <f t="shared" si="2"/>
        <v>-277554418.76000005</v>
      </c>
    </row>
    <row r="89" spans="2:16" ht="12" customHeight="1" x14ac:dyDescent="0.2">
      <c r="B89" s="9"/>
      <c r="C89" s="1" t="s">
        <v>115</v>
      </c>
      <c r="D89" s="31"/>
      <c r="E89" s="31"/>
      <c r="F89" s="31"/>
      <c r="G89" s="31"/>
      <c r="H89" s="31"/>
      <c r="I89" s="59"/>
      <c r="J89" s="31"/>
      <c r="K89" s="31"/>
      <c r="L89" s="31"/>
      <c r="M89" s="31"/>
      <c r="N89" s="31"/>
      <c r="O89" s="59"/>
      <c r="P89" s="31"/>
    </row>
    <row r="90" spans="2:16" ht="12" customHeight="1" x14ac:dyDescent="0.2">
      <c r="B90" s="9"/>
      <c r="C90" s="6" t="s">
        <v>113</v>
      </c>
      <c r="D90" s="31">
        <v>4113724.71</v>
      </c>
      <c r="E90" s="31">
        <v>13288125.611</v>
      </c>
      <c r="F90" s="31">
        <v>3549265.0649999999</v>
      </c>
      <c r="G90" s="31">
        <v>3025334.9720000001</v>
      </c>
      <c r="H90" s="31">
        <v>11243916.461999999</v>
      </c>
      <c r="I90" s="59">
        <v>2538412.3280000002</v>
      </c>
      <c r="J90" s="31">
        <v>2995828.906</v>
      </c>
      <c r="K90" s="31">
        <v>13035211.734999999</v>
      </c>
      <c r="L90" s="31">
        <v>2497319.983</v>
      </c>
      <c r="M90" s="31">
        <v>3941131.8470000001</v>
      </c>
      <c r="N90" s="31">
        <v>11555545.586999999</v>
      </c>
      <c r="O90" s="59">
        <v>2665183.7769999998</v>
      </c>
      <c r="P90" s="31">
        <f t="shared" si="2"/>
        <v>74449000.98300001</v>
      </c>
    </row>
    <row r="91" spans="2:16" ht="12" customHeight="1" x14ac:dyDescent="0.2">
      <c r="B91" s="9"/>
      <c r="C91" s="6" t="s">
        <v>114</v>
      </c>
      <c r="D91" s="31">
        <v>-1533447.1470000001</v>
      </c>
      <c r="E91" s="31">
        <v>-2459618.2579999999</v>
      </c>
      <c r="F91" s="31">
        <v>-788123.03300000005</v>
      </c>
      <c r="G91" s="31">
        <v>-1016179.7659999999</v>
      </c>
      <c r="H91" s="31">
        <v>-2154491.0619999999</v>
      </c>
      <c r="I91" s="59">
        <v>-658972.9</v>
      </c>
      <c r="J91" s="31">
        <v>-1284278.044</v>
      </c>
      <c r="K91" s="31">
        <v>-2149985.1009999998</v>
      </c>
      <c r="L91" s="31">
        <v>-576147.94099999999</v>
      </c>
      <c r="M91" s="31">
        <v>-1461323.9890000001</v>
      </c>
      <c r="N91" s="31">
        <v>-1953868.189</v>
      </c>
      <c r="O91" s="59">
        <v>-571262.39300000004</v>
      </c>
      <c r="P91" s="31">
        <f t="shared" si="2"/>
        <v>-16607697.822999997</v>
      </c>
    </row>
    <row r="92" spans="2:16" ht="12" customHeight="1" x14ac:dyDescent="0.2">
      <c r="B92" s="9"/>
      <c r="C92" s="1" t="s">
        <v>116</v>
      </c>
      <c r="D92" s="31"/>
      <c r="E92" s="31"/>
      <c r="F92" s="31"/>
      <c r="G92" s="31"/>
      <c r="H92" s="31"/>
      <c r="I92" s="59"/>
      <c r="J92" s="31"/>
      <c r="K92" s="31"/>
      <c r="L92" s="31"/>
      <c r="M92" s="31"/>
      <c r="N92" s="31"/>
      <c r="O92" s="59"/>
      <c r="P92" s="31"/>
    </row>
    <row r="93" spans="2:16" ht="12" customHeight="1" x14ac:dyDescent="0.2">
      <c r="B93" s="9"/>
      <c r="C93" s="6" t="s">
        <v>113</v>
      </c>
      <c r="D93" s="31">
        <v>2267789.9989999998</v>
      </c>
      <c r="E93" s="31">
        <v>8565810.6040000003</v>
      </c>
      <c r="F93" s="31">
        <v>3505823.75</v>
      </c>
      <c r="G93" s="31">
        <v>111082.444</v>
      </c>
      <c r="H93" s="31">
        <v>130845.03200000001</v>
      </c>
      <c r="I93" s="59">
        <v>897286.83299999998</v>
      </c>
      <c r="J93" s="31">
        <v>1709913.53</v>
      </c>
      <c r="K93" s="31">
        <v>9148664.2410000004</v>
      </c>
      <c r="L93" s="31">
        <v>2831723.9810000001</v>
      </c>
      <c r="M93" s="31">
        <v>188055.52299999999</v>
      </c>
      <c r="N93" s="31">
        <v>103053.32799999999</v>
      </c>
      <c r="O93" s="59">
        <v>95864.251999999993</v>
      </c>
      <c r="P93" s="31">
        <f t="shared" si="2"/>
        <v>29555913.517000001</v>
      </c>
    </row>
    <row r="94" spans="2:16" ht="12" customHeight="1" x14ac:dyDescent="0.2">
      <c r="B94" s="9"/>
      <c r="C94" s="6" t="s">
        <v>114</v>
      </c>
      <c r="D94" s="31">
        <v>-806874.06299999997</v>
      </c>
      <c r="E94" s="31">
        <v>-1254326.933</v>
      </c>
      <c r="F94" s="31">
        <v>-1232918.139</v>
      </c>
      <c r="G94" s="31">
        <v>-71536.502999999997</v>
      </c>
      <c r="H94" s="31">
        <v>-57046.635000000002</v>
      </c>
      <c r="I94" s="59">
        <v>-108927.3</v>
      </c>
      <c r="J94" s="31">
        <v>-1449463.5870000001</v>
      </c>
      <c r="K94" s="31">
        <v>-1666246.61</v>
      </c>
      <c r="L94" s="31">
        <v>-1118240.858</v>
      </c>
      <c r="M94" s="31">
        <v>-51577.256000000001</v>
      </c>
      <c r="N94" s="31">
        <v>-25866.082999999999</v>
      </c>
      <c r="O94" s="59">
        <v>-42379.336000000003</v>
      </c>
      <c r="P94" s="31">
        <f t="shared" si="2"/>
        <v>-7885403.3029999994</v>
      </c>
    </row>
    <row r="95" spans="2:16" ht="12" customHeight="1" x14ac:dyDescent="0.2">
      <c r="B95" s="9"/>
      <c r="C95" s="1" t="s">
        <v>117</v>
      </c>
      <c r="D95" s="31"/>
      <c r="E95" s="31"/>
      <c r="F95" s="31"/>
      <c r="G95" s="31"/>
      <c r="H95" s="31"/>
      <c r="I95" s="59"/>
      <c r="J95" s="31"/>
      <c r="K95" s="31"/>
      <c r="L95" s="31"/>
      <c r="M95" s="31"/>
      <c r="N95" s="31"/>
      <c r="O95" s="59"/>
      <c r="P95" s="31"/>
    </row>
    <row r="96" spans="2:16" ht="12" customHeight="1" x14ac:dyDescent="0.2">
      <c r="B96" s="9"/>
      <c r="C96" s="6" t="s">
        <v>113</v>
      </c>
      <c r="D96" s="31">
        <v>23676.256000000001</v>
      </c>
      <c r="E96" s="31">
        <v>15411.638999999999</v>
      </c>
      <c r="F96" s="31">
        <v>33763.963000000003</v>
      </c>
      <c r="G96" s="31">
        <v>18165.725999999999</v>
      </c>
      <c r="H96" s="31">
        <v>23909.197</v>
      </c>
      <c r="I96" s="59">
        <v>25173.258999999998</v>
      </c>
      <c r="J96" s="31">
        <v>23234.244999999999</v>
      </c>
      <c r="K96" s="31">
        <v>21883.881000000001</v>
      </c>
      <c r="L96" s="31">
        <v>20369.903999999999</v>
      </c>
      <c r="M96" s="31">
        <v>22757.998</v>
      </c>
      <c r="N96" s="31">
        <v>28136.544000000002</v>
      </c>
      <c r="O96" s="59">
        <v>25134.985000000001</v>
      </c>
      <c r="P96" s="31">
        <f t="shared" si="2"/>
        <v>281617.59700000001</v>
      </c>
    </row>
    <row r="97" spans="2:16" ht="12" customHeight="1" x14ac:dyDescent="0.2">
      <c r="B97" s="9"/>
      <c r="C97" s="6" t="s">
        <v>114</v>
      </c>
      <c r="D97" s="31">
        <v>-4538.826</v>
      </c>
      <c r="E97" s="31">
        <v>-3328.8780000000002</v>
      </c>
      <c r="F97" s="31">
        <v>-6438.51</v>
      </c>
      <c r="G97" s="31">
        <v>-2996.11</v>
      </c>
      <c r="H97" s="31">
        <v>-5460.2039999999997</v>
      </c>
      <c r="I97" s="59">
        <v>-6498.0290000000005</v>
      </c>
      <c r="J97" s="31">
        <v>-5167.4260000000004</v>
      </c>
      <c r="K97" s="31">
        <v>-3187.261</v>
      </c>
      <c r="L97" s="31">
        <v>-8068.9319999999998</v>
      </c>
      <c r="M97" s="31">
        <v>-5674.7160000000003</v>
      </c>
      <c r="N97" s="31">
        <v>-6533.415</v>
      </c>
      <c r="O97" s="59">
        <v>-8475.1129999999994</v>
      </c>
      <c r="P97" s="31">
        <f t="shared" si="2"/>
        <v>-66367.42</v>
      </c>
    </row>
    <row r="98" spans="2:16" ht="12" customHeight="1" x14ac:dyDescent="0.2">
      <c r="B98" s="9"/>
      <c r="C98" s="1" t="s">
        <v>118</v>
      </c>
      <c r="D98" s="31">
        <v>206892.5</v>
      </c>
      <c r="E98" s="31">
        <v>-109819</v>
      </c>
      <c r="F98" s="31">
        <v>-170786</v>
      </c>
      <c r="G98" s="31">
        <v>532436.19999999995</v>
      </c>
      <c r="H98" s="31">
        <v>-163744.20000000001</v>
      </c>
      <c r="I98" s="59">
        <v>-142958</v>
      </c>
      <c r="J98" s="31">
        <v>286600.5</v>
      </c>
      <c r="K98" s="31">
        <v>-256737</v>
      </c>
      <c r="L98" s="31">
        <v>-173556</v>
      </c>
      <c r="M98" s="31">
        <v>517910</v>
      </c>
      <c r="N98" s="31">
        <v>-166410</v>
      </c>
      <c r="O98" s="59">
        <v>-90812</v>
      </c>
      <c r="P98" s="31">
        <f t="shared" si="2"/>
        <v>269017</v>
      </c>
    </row>
    <row r="99" spans="2:16" ht="12" customHeight="1" x14ac:dyDescent="0.2">
      <c r="B99" s="9"/>
      <c r="C99" s="1" t="s">
        <v>119</v>
      </c>
      <c r="D99" s="31">
        <v>-22556.688999999998</v>
      </c>
      <c r="E99" s="31">
        <v>-41278.264310000006</v>
      </c>
      <c r="F99" s="31">
        <v>-21227.955260000002</v>
      </c>
      <c r="G99" s="31">
        <v>-30103.267060000002</v>
      </c>
      <c r="H99" s="31">
        <v>-49030.409590000003</v>
      </c>
      <c r="I99" s="59">
        <v>-53741.70175</v>
      </c>
      <c r="J99" s="31">
        <v>-48554.11767</v>
      </c>
      <c r="K99" s="31">
        <v>-58347.026269999995</v>
      </c>
      <c r="L99" s="31">
        <v>-40723.118600000002</v>
      </c>
      <c r="M99" s="31">
        <v>-58340.083310000002</v>
      </c>
      <c r="N99" s="31">
        <v>-98297.466780000002</v>
      </c>
      <c r="O99" s="59">
        <v>-98358.779460000005</v>
      </c>
      <c r="P99" s="32">
        <f t="shared" si="2"/>
        <v>-620558.87906000006</v>
      </c>
    </row>
    <row r="100" spans="2:16" ht="12" customHeight="1" thickBot="1" x14ac:dyDescent="0.25">
      <c r="B100" s="33" t="s">
        <v>45</v>
      </c>
      <c r="C100" s="38" t="s">
        <v>120</v>
      </c>
      <c r="D100" s="39">
        <v>-144947.24400000001</v>
      </c>
      <c r="E100" s="39">
        <v>-65638.189630000008</v>
      </c>
      <c r="F100" s="39">
        <v>-77883.436489999993</v>
      </c>
      <c r="G100" s="39">
        <v>-16025.766380000001</v>
      </c>
      <c r="H100" s="39">
        <v>-102365.35234</v>
      </c>
      <c r="I100" s="65">
        <v>-168557.62375999999</v>
      </c>
      <c r="J100" s="39">
        <v>-206598.31283000001</v>
      </c>
      <c r="K100" s="39">
        <v>-134832.72623</v>
      </c>
      <c r="L100" s="39">
        <v>-220431.50623</v>
      </c>
      <c r="M100" s="39">
        <v>-241959.52419999999</v>
      </c>
      <c r="N100" s="39">
        <v>-195235.97203</v>
      </c>
      <c r="O100" s="65">
        <v>151904.54784000001</v>
      </c>
      <c r="P100" s="39">
        <f t="shared" si="2"/>
        <v>-1422571.1062799999</v>
      </c>
    </row>
    <row r="101" spans="2:16" ht="12" customHeight="1" thickBot="1" x14ac:dyDescent="0.25">
      <c r="B101" s="9"/>
      <c r="D101" s="126"/>
      <c r="E101" s="126"/>
      <c r="F101" s="126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2:16" ht="12" customHeight="1" x14ac:dyDescent="0.2">
      <c r="B102" s="28" t="s">
        <v>15</v>
      </c>
      <c r="C102" s="41" t="s">
        <v>46</v>
      </c>
      <c r="D102" s="66">
        <v>3296328.2349999999</v>
      </c>
      <c r="E102" s="66">
        <v>2476687.67295</v>
      </c>
      <c r="F102" s="66">
        <v>3343842.5663800002</v>
      </c>
      <c r="G102" s="29">
        <v>3583581.1000799998</v>
      </c>
      <c r="H102" s="29">
        <v>2669290.3104699999</v>
      </c>
      <c r="I102" s="66">
        <v>3272713.1175700002</v>
      </c>
      <c r="J102" s="29">
        <v>2963866.8538299999</v>
      </c>
      <c r="K102" s="29">
        <v>1354545.0543399998</v>
      </c>
      <c r="L102" s="29">
        <v>2952065.2193200001</v>
      </c>
      <c r="M102" s="29">
        <v>2819429.17527</v>
      </c>
      <c r="N102" s="29">
        <v>2112869.9073999999</v>
      </c>
      <c r="O102" s="29">
        <v>3540062.6592800003</v>
      </c>
      <c r="P102" s="29">
        <f>SUM(D102:O102)</f>
        <v>34385281.871890001</v>
      </c>
    </row>
    <row r="103" spans="2:16" ht="12" customHeight="1" x14ac:dyDescent="0.2">
      <c r="B103" s="9" t="s">
        <v>47</v>
      </c>
      <c r="C103" s="10" t="s">
        <v>121</v>
      </c>
      <c r="D103" s="59">
        <v>1906625.69</v>
      </c>
      <c r="E103" s="59">
        <v>1257669.6435400001</v>
      </c>
      <c r="F103" s="59">
        <v>2020870.0062599999</v>
      </c>
      <c r="G103" s="31">
        <v>2012574.85301</v>
      </c>
      <c r="H103" s="31">
        <v>1292491.75147</v>
      </c>
      <c r="I103" s="59">
        <v>1633896.0127900001</v>
      </c>
      <c r="J103" s="31">
        <v>1473038.0038299998</v>
      </c>
      <c r="K103" s="31">
        <v>152767.70534000001</v>
      </c>
      <c r="L103" s="31">
        <v>1280775.8112699999</v>
      </c>
      <c r="M103" s="31">
        <v>1319284.50067</v>
      </c>
      <c r="N103" s="31">
        <v>708049.62008000002</v>
      </c>
      <c r="O103" s="31">
        <v>1990436.48969</v>
      </c>
      <c r="P103" s="31">
        <f t="shared" si="2"/>
        <v>17048480.087950002</v>
      </c>
    </row>
    <row r="104" spans="2:16" ht="12" customHeight="1" x14ac:dyDescent="0.2">
      <c r="B104" s="79" t="s">
        <v>229</v>
      </c>
      <c r="C104" s="42" t="s">
        <v>122</v>
      </c>
      <c r="D104" s="114">
        <v>324387.64600000001</v>
      </c>
      <c r="E104" s="114">
        <v>258193.11008000001</v>
      </c>
      <c r="F104" s="114">
        <v>236180.14700999999</v>
      </c>
      <c r="G104" s="43">
        <v>213163.8334</v>
      </c>
      <c r="H104" s="43">
        <v>162367.155</v>
      </c>
      <c r="I104" s="114">
        <v>125771.94101000001</v>
      </c>
      <c r="J104" s="43">
        <v>95283.030700000003</v>
      </c>
      <c r="K104" s="43">
        <v>80203.274000000005</v>
      </c>
      <c r="L104" s="43">
        <v>85007.652659999992</v>
      </c>
      <c r="M104" s="43">
        <v>100789.34917</v>
      </c>
      <c r="N104" s="43">
        <v>137969.10430000001</v>
      </c>
      <c r="O104" s="43">
        <v>187615.86730000001</v>
      </c>
      <c r="P104" s="43">
        <f t="shared" si="2"/>
        <v>2006932.1106299998</v>
      </c>
    </row>
    <row r="105" spans="2:16" ht="12" customHeight="1" x14ac:dyDescent="0.2">
      <c r="B105" s="79" t="s">
        <v>230</v>
      </c>
      <c r="C105" s="10" t="s">
        <v>123</v>
      </c>
      <c r="D105" s="59">
        <v>1110121.7390000001</v>
      </c>
      <c r="E105" s="59">
        <v>792990.89184000005</v>
      </c>
      <c r="F105" s="59">
        <v>1356362.6669300001</v>
      </c>
      <c r="G105" s="31">
        <v>1292807.38959</v>
      </c>
      <c r="H105" s="31">
        <v>979039.25157000008</v>
      </c>
      <c r="I105" s="59">
        <v>1283018.31177</v>
      </c>
      <c r="J105" s="31">
        <v>1088929.49141</v>
      </c>
      <c r="K105" s="31">
        <v>31070.853459999998</v>
      </c>
      <c r="L105" s="31">
        <v>1023484.09571</v>
      </c>
      <c r="M105" s="31">
        <v>885933.3175</v>
      </c>
      <c r="N105" s="31">
        <v>571154.53950000007</v>
      </c>
      <c r="O105" s="31">
        <v>1562751.2211700003</v>
      </c>
      <c r="P105" s="31">
        <f>SUM(D105:O105)</f>
        <v>11977663.769450001</v>
      </c>
    </row>
    <row r="106" spans="2:16" ht="12" customHeight="1" x14ac:dyDescent="0.2">
      <c r="B106" s="79" t="s">
        <v>231</v>
      </c>
      <c r="C106" s="44" t="s">
        <v>124</v>
      </c>
      <c r="D106" s="60">
        <v>472116.30599999998</v>
      </c>
      <c r="E106" s="60">
        <v>206485.64162000001</v>
      </c>
      <c r="F106" s="59">
        <v>428327.19231999997</v>
      </c>
      <c r="G106" s="32">
        <v>506603.63001999998</v>
      </c>
      <c r="H106" s="32">
        <v>151085.3449</v>
      </c>
      <c r="I106" s="60">
        <v>225105.76001</v>
      </c>
      <c r="J106" s="32">
        <v>288825.48172000004</v>
      </c>
      <c r="K106" s="32">
        <v>41493.577880000004</v>
      </c>
      <c r="L106" s="32">
        <v>172284.06290000002</v>
      </c>
      <c r="M106" s="32">
        <v>332561.83399999997</v>
      </c>
      <c r="N106" s="32">
        <v>-1074.0237199999999</v>
      </c>
      <c r="O106" s="32">
        <v>240069.40122</v>
      </c>
      <c r="P106" s="32">
        <f>SUM(D106:O106)</f>
        <v>3063884.2088699997</v>
      </c>
    </row>
    <row r="107" spans="2:16" ht="12" customHeight="1" x14ac:dyDescent="0.2">
      <c r="B107" s="79" t="s">
        <v>48</v>
      </c>
      <c r="C107" s="45" t="s">
        <v>125</v>
      </c>
      <c r="D107" s="64">
        <v>794269.06299999997</v>
      </c>
      <c r="E107" s="64">
        <v>651828.37023</v>
      </c>
      <c r="F107" s="64">
        <v>792124.64991999988</v>
      </c>
      <c r="G107" s="30">
        <v>940725.79200000002</v>
      </c>
      <c r="H107" s="30">
        <v>785216.81700000004</v>
      </c>
      <c r="I107" s="64">
        <v>917220.32860000001</v>
      </c>
      <c r="J107" s="30">
        <v>810713.402</v>
      </c>
      <c r="K107" s="30">
        <v>587206.04379999998</v>
      </c>
      <c r="L107" s="30">
        <v>992180.37705000001</v>
      </c>
      <c r="M107" s="30">
        <v>874802.36499999999</v>
      </c>
      <c r="N107" s="30">
        <v>761524.42321000004</v>
      </c>
      <c r="O107" s="30">
        <v>932125.76059000008</v>
      </c>
      <c r="P107" s="30">
        <f t="shared" si="2"/>
        <v>9839937.3924000002</v>
      </c>
    </row>
    <row r="108" spans="2:16" ht="12" customHeight="1" thickBot="1" x14ac:dyDescent="0.25">
      <c r="B108" s="33" t="s">
        <v>49</v>
      </c>
      <c r="C108" s="46" t="s">
        <v>126</v>
      </c>
      <c r="D108" s="69">
        <v>595433.48199999996</v>
      </c>
      <c r="E108" s="69">
        <v>567189.65917999996</v>
      </c>
      <c r="F108" s="69">
        <v>530847.91020000004</v>
      </c>
      <c r="G108" s="34">
        <v>630280.45507000003</v>
      </c>
      <c r="H108" s="34">
        <v>591581.74199999997</v>
      </c>
      <c r="I108" s="69">
        <v>721596.77617999993</v>
      </c>
      <c r="J108" s="34">
        <v>680115.44799999997</v>
      </c>
      <c r="K108" s="34">
        <v>614571.30520000006</v>
      </c>
      <c r="L108" s="34">
        <v>679109.03099999996</v>
      </c>
      <c r="M108" s="34">
        <v>625342.30960000004</v>
      </c>
      <c r="N108" s="34">
        <v>643295.86410999997</v>
      </c>
      <c r="O108" s="34">
        <v>617500.40899999999</v>
      </c>
      <c r="P108" s="34">
        <f t="shared" si="2"/>
        <v>7496864.3915400002</v>
      </c>
    </row>
    <row r="109" spans="2:16" ht="12" customHeight="1" thickBot="1" x14ac:dyDescent="0.25">
      <c r="B109" s="9"/>
      <c r="C109" s="10"/>
      <c r="D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2:16" ht="12" customHeight="1" x14ac:dyDescent="0.2">
      <c r="B110" s="28" t="s">
        <v>16</v>
      </c>
      <c r="C110" s="41" t="s">
        <v>50</v>
      </c>
      <c r="D110" s="29">
        <v>2587522.0890000002</v>
      </c>
      <c r="E110" s="29">
        <v>2959530.0857600002</v>
      </c>
      <c r="F110" s="29">
        <v>2493223.9139099997</v>
      </c>
      <c r="G110" s="29">
        <v>3162968.0488700001</v>
      </c>
      <c r="H110" s="29">
        <v>2647230.3087199996</v>
      </c>
      <c r="I110" s="66">
        <v>2975895.0578699997</v>
      </c>
      <c r="J110" s="29">
        <v>3003066.28058</v>
      </c>
      <c r="K110" s="29">
        <v>2414824.76676</v>
      </c>
      <c r="L110" s="29">
        <v>2479259.0757600004</v>
      </c>
      <c r="M110" s="29">
        <v>1854869.16591</v>
      </c>
      <c r="N110" s="29">
        <v>3035246.9449200002</v>
      </c>
      <c r="O110" s="29">
        <v>2840124.4781599999</v>
      </c>
      <c r="P110" s="29">
        <f t="shared" si="2"/>
        <v>32453760.216220003</v>
      </c>
    </row>
    <row r="111" spans="2:16" ht="12" customHeight="1" x14ac:dyDescent="0.2">
      <c r="B111" s="79" t="s">
        <v>232</v>
      </c>
      <c r="C111" s="94" t="s">
        <v>127</v>
      </c>
      <c r="D111" s="43">
        <v>889671.41599999997</v>
      </c>
      <c r="E111" s="43">
        <v>838511.40269000002</v>
      </c>
      <c r="F111" s="43">
        <v>925713.49803999998</v>
      </c>
      <c r="G111" s="43">
        <v>905335.79836000002</v>
      </c>
      <c r="H111" s="43">
        <v>889474.27280999999</v>
      </c>
      <c r="I111" s="114">
        <v>870084.89377999993</v>
      </c>
      <c r="J111" s="43">
        <v>843890.54298999999</v>
      </c>
      <c r="K111" s="95">
        <v>829753.0162999999</v>
      </c>
      <c r="L111" s="43">
        <v>891252.94117000001</v>
      </c>
      <c r="M111" s="43">
        <v>859354.50644000003</v>
      </c>
      <c r="N111" s="43">
        <v>857737.14172000007</v>
      </c>
      <c r="O111" s="43">
        <v>867020.86635000003</v>
      </c>
      <c r="P111" s="43">
        <f t="shared" si="2"/>
        <v>10467800.296650002</v>
      </c>
    </row>
    <row r="112" spans="2:16" ht="12" customHeight="1" x14ac:dyDescent="0.2">
      <c r="B112" s="79" t="s">
        <v>233</v>
      </c>
      <c r="C112" s="44" t="s">
        <v>234</v>
      </c>
      <c r="D112" s="32">
        <v>-25953.324000000001</v>
      </c>
      <c r="E112" s="32">
        <v>-20768.990149999998</v>
      </c>
      <c r="F112" s="32">
        <v>-18904.48647</v>
      </c>
      <c r="G112" s="32">
        <v>-10747.262699999999</v>
      </c>
      <c r="H112" s="32">
        <v>-3164.82213</v>
      </c>
      <c r="I112" s="60">
        <v>-4299.2681600000005</v>
      </c>
      <c r="J112" s="32">
        <v>-3175.7615000000001</v>
      </c>
      <c r="K112" s="32">
        <v>-11168.79537</v>
      </c>
      <c r="L112" s="32">
        <v>-2583.6758500000001</v>
      </c>
      <c r="M112" s="32">
        <v>-16228.79112</v>
      </c>
      <c r="N112" s="32">
        <v>-3459.7949199999998</v>
      </c>
      <c r="O112" s="32">
        <v>-14120.02054</v>
      </c>
      <c r="P112" s="32">
        <f t="shared" si="2"/>
        <v>-134574.99290999997</v>
      </c>
    </row>
    <row r="113" spans="2:16" ht="12" customHeight="1" x14ac:dyDescent="0.2">
      <c r="B113" s="79" t="s">
        <v>235</v>
      </c>
      <c r="C113" s="94" t="s">
        <v>128</v>
      </c>
      <c r="D113" s="43">
        <v>1600601.7509999999</v>
      </c>
      <c r="E113" s="43">
        <v>1788586.2674700001</v>
      </c>
      <c r="F113" s="43">
        <v>1421176.746</v>
      </c>
      <c r="G113" s="43">
        <v>2079113.5858800001</v>
      </c>
      <c r="H113" s="43">
        <v>1615480.34207</v>
      </c>
      <c r="I113" s="114">
        <v>1962792.1540000001</v>
      </c>
      <c r="J113" s="43">
        <v>2027125.1879</v>
      </c>
      <c r="K113" s="43">
        <v>1459124.2279999999</v>
      </c>
      <c r="L113" s="43">
        <v>1462542.0763399999</v>
      </c>
      <c r="M113" s="43">
        <v>870344.24224000005</v>
      </c>
      <c r="N113" s="43">
        <v>2029269.5646300002</v>
      </c>
      <c r="O113" s="43">
        <v>1845846.07339</v>
      </c>
      <c r="P113" s="43">
        <f t="shared" si="2"/>
        <v>20162002.21892</v>
      </c>
    </row>
    <row r="114" spans="2:16" ht="12" customHeight="1" x14ac:dyDescent="0.2">
      <c r="B114" s="79" t="s">
        <v>236</v>
      </c>
      <c r="C114" s="44" t="s">
        <v>237</v>
      </c>
      <c r="D114" s="32">
        <v>-802.4</v>
      </c>
      <c r="E114" s="32">
        <v>-87.74</v>
      </c>
      <c r="F114" s="32">
        <v>-421.78381999999999</v>
      </c>
      <c r="G114" s="32">
        <v>-72.433000000000007</v>
      </c>
      <c r="H114" s="32">
        <v>-1E-3</v>
      </c>
      <c r="I114" s="60">
        <v>-568.49800000000005</v>
      </c>
      <c r="J114" s="32">
        <v>-6359.8066399999998</v>
      </c>
      <c r="K114" s="32">
        <v>-3562.5273500000003</v>
      </c>
      <c r="L114" s="32">
        <v>-3387.7404700000002</v>
      </c>
      <c r="M114" s="32">
        <v>-96.427050000000008</v>
      </c>
      <c r="N114" s="32">
        <v>-2235.1219000000001</v>
      </c>
      <c r="O114" s="32">
        <v>-1344.2470000000001</v>
      </c>
      <c r="P114" s="32">
        <f t="shared" si="2"/>
        <v>-18938.72623</v>
      </c>
    </row>
    <row r="115" spans="2:16" ht="12" customHeight="1" x14ac:dyDescent="0.2">
      <c r="B115" s="9" t="s">
        <v>51</v>
      </c>
      <c r="C115" s="45" t="s">
        <v>129</v>
      </c>
      <c r="D115" s="30">
        <v>89343.157999999996</v>
      </c>
      <c r="E115" s="30">
        <v>330025.94400000002</v>
      </c>
      <c r="F115" s="30">
        <v>116358.213</v>
      </c>
      <c r="G115" s="30">
        <v>147089.655</v>
      </c>
      <c r="H115" s="30">
        <v>110957.997</v>
      </c>
      <c r="I115" s="64">
        <v>111662.469</v>
      </c>
      <c r="J115" s="30">
        <v>103161.31299999999</v>
      </c>
      <c r="K115" s="30">
        <v>105326.209</v>
      </c>
      <c r="L115" s="30">
        <v>98148.065000000002</v>
      </c>
      <c r="M115" s="30">
        <v>91433.277000000002</v>
      </c>
      <c r="N115" s="30">
        <v>117520.799</v>
      </c>
      <c r="O115" s="30">
        <v>97960.164090000006</v>
      </c>
      <c r="P115" s="30">
        <f t="shared" si="2"/>
        <v>1518987.26309</v>
      </c>
    </row>
    <row r="116" spans="2:16" ht="12" customHeight="1" thickBot="1" x14ac:dyDescent="0.25">
      <c r="B116" s="33" t="s">
        <v>52</v>
      </c>
      <c r="C116" s="47" t="s">
        <v>130</v>
      </c>
      <c r="D116" s="39">
        <v>34661.489000000001</v>
      </c>
      <c r="E116" s="39">
        <v>23263.20175</v>
      </c>
      <c r="F116" s="39">
        <v>49301.727159999995</v>
      </c>
      <c r="G116" s="39">
        <v>42248.705329999997</v>
      </c>
      <c r="H116" s="39">
        <v>34482.519970000001</v>
      </c>
      <c r="I116" s="65">
        <v>36223.307249999998</v>
      </c>
      <c r="J116" s="39">
        <v>38424.804830000001</v>
      </c>
      <c r="K116" s="39">
        <v>35352.636180000001</v>
      </c>
      <c r="L116" s="39">
        <v>33287.409570000003</v>
      </c>
      <c r="M116" s="39">
        <v>50062.358399999997</v>
      </c>
      <c r="N116" s="39">
        <v>36414.356390000001</v>
      </c>
      <c r="O116" s="39">
        <v>44761.641869999999</v>
      </c>
      <c r="P116" s="39">
        <f t="shared" si="2"/>
        <v>458484.15769999992</v>
      </c>
    </row>
    <row r="117" spans="2:16" ht="12" customHeight="1" thickBot="1" x14ac:dyDescent="0.25">
      <c r="B117" s="9"/>
      <c r="C117" s="10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2:16" ht="12" customHeight="1" x14ac:dyDescent="0.2">
      <c r="B118" s="28" t="s">
        <v>53</v>
      </c>
      <c r="C118" s="41" t="s">
        <v>131</v>
      </c>
      <c r="D118" s="29">
        <v>952868.62399999995</v>
      </c>
      <c r="E118" s="29">
        <v>434593.51425999997</v>
      </c>
      <c r="F118" s="29">
        <v>501075.58923000004</v>
      </c>
      <c r="G118" s="29">
        <v>971561.63205999997</v>
      </c>
      <c r="H118" s="29">
        <v>448295.53657999996</v>
      </c>
      <c r="I118" s="66">
        <v>535740.27819999994</v>
      </c>
      <c r="J118" s="29">
        <v>1005083.68942</v>
      </c>
      <c r="K118" s="29">
        <v>368876.0723</v>
      </c>
      <c r="L118" s="29">
        <v>519456.55385000003</v>
      </c>
      <c r="M118" s="29">
        <v>736032.22548999998</v>
      </c>
      <c r="N118" s="29">
        <v>352822.25506</v>
      </c>
      <c r="O118" s="29">
        <v>576710.28977000003</v>
      </c>
      <c r="P118" s="29">
        <f t="shared" si="2"/>
        <v>7403116.2602200005</v>
      </c>
    </row>
    <row r="119" spans="2:16" ht="12" customHeight="1" x14ac:dyDescent="0.2">
      <c r="B119" s="79" t="s">
        <v>238</v>
      </c>
      <c r="C119" s="10" t="s">
        <v>132</v>
      </c>
      <c r="D119" s="31">
        <v>382120.25599999999</v>
      </c>
      <c r="E119" s="31">
        <v>316534.49443000002</v>
      </c>
      <c r="F119" s="31">
        <v>327458.64236000006</v>
      </c>
      <c r="G119" s="31">
        <v>363336.39285</v>
      </c>
      <c r="H119" s="31">
        <v>272557.97255000001</v>
      </c>
      <c r="I119" s="59">
        <v>293984.61943999998</v>
      </c>
      <c r="J119" s="31">
        <v>350430.78781999997</v>
      </c>
      <c r="K119" s="31">
        <v>221506.06975999998</v>
      </c>
      <c r="L119" s="31">
        <v>291532.69135000004</v>
      </c>
      <c r="M119" s="31">
        <v>302146.32143000001</v>
      </c>
      <c r="N119" s="31">
        <v>250234.56093000001</v>
      </c>
      <c r="O119" s="31">
        <v>305870.58926999994</v>
      </c>
      <c r="P119" s="31">
        <f t="shared" si="2"/>
        <v>3677713.3981900001</v>
      </c>
    </row>
    <row r="120" spans="2:16" ht="12" customHeight="1" x14ac:dyDescent="0.2">
      <c r="B120" s="9" t="s">
        <v>190</v>
      </c>
      <c r="C120" s="10" t="s">
        <v>189</v>
      </c>
      <c r="D120" s="31">
        <v>17270.058000000001</v>
      </c>
      <c r="E120" s="31">
        <v>13677.809880000001</v>
      </c>
      <c r="F120" s="31">
        <v>14209.51441</v>
      </c>
      <c r="G120" s="31">
        <v>17855.858530000001</v>
      </c>
      <c r="H120" s="31">
        <v>14815.23741</v>
      </c>
      <c r="I120" s="59">
        <v>8176.17695</v>
      </c>
      <c r="J120" s="31">
        <v>9758.8809199999996</v>
      </c>
      <c r="K120" s="31">
        <v>8718.4136500000004</v>
      </c>
      <c r="L120" s="31">
        <v>13007.54501</v>
      </c>
      <c r="M120" s="31">
        <v>14135.549580000001</v>
      </c>
      <c r="N120" s="31">
        <v>13843.112720000001</v>
      </c>
      <c r="O120" s="31">
        <v>14927.216869999998</v>
      </c>
      <c r="P120" s="31">
        <f t="shared" si="2"/>
        <v>160395.37393</v>
      </c>
    </row>
    <row r="121" spans="2:16" ht="12" customHeight="1" x14ac:dyDescent="0.2">
      <c r="B121" s="9" t="s">
        <v>54</v>
      </c>
      <c r="C121" s="10" t="s">
        <v>133</v>
      </c>
      <c r="D121" s="31">
        <v>5005.59</v>
      </c>
      <c r="E121" s="31">
        <v>4871.4372300000005</v>
      </c>
      <c r="F121" s="31">
        <v>3943.57215</v>
      </c>
      <c r="G121" s="31">
        <v>3553.6154200000001</v>
      </c>
      <c r="H121" s="31">
        <v>2980.7939999999999</v>
      </c>
      <c r="I121" s="59">
        <v>2220.7262700000001</v>
      </c>
      <c r="J121" s="31">
        <v>2558.1280099999999</v>
      </c>
      <c r="K121" s="31">
        <v>1141.4449999999999</v>
      </c>
      <c r="L121" s="31">
        <v>2622.8658999999998</v>
      </c>
      <c r="M121" s="31">
        <v>2662.4793399999999</v>
      </c>
      <c r="N121" s="31">
        <v>3439.0198700000001</v>
      </c>
      <c r="O121" s="31">
        <v>4225.6923699999998</v>
      </c>
      <c r="P121" s="31">
        <f t="shared" si="2"/>
        <v>39225.365559999998</v>
      </c>
    </row>
    <row r="122" spans="2:16" ht="12" customHeight="1" x14ac:dyDescent="0.2">
      <c r="B122" s="79" t="s">
        <v>239</v>
      </c>
      <c r="C122" s="10" t="s">
        <v>176</v>
      </c>
      <c r="D122" s="31">
        <v>59234.811000000002</v>
      </c>
      <c r="E122" s="31">
        <v>43413.876759999999</v>
      </c>
      <c r="F122" s="31">
        <v>44794.807289999997</v>
      </c>
      <c r="G122" s="31">
        <v>61211.90165</v>
      </c>
      <c r="H122" s="31">
        <v>56376.986619999996</v>
      </c>
      <c r="I122" s="59">
        <v>62154.98244</v>
      </c>
      <c r="J122" s="31">
        <v>65656.963600000003</v>
      </c>
      <c r="K122" s="31">
        <v>53227.07963</v>
      </c>
      <c r="L122" s="31">
        <v>58060.051979999997</v>
      </c>
      <c r="M122" s="31">
        <v>51389.074390000002</v>
      </c>
      <c r="N122" s="31">
        <v>62263.954619999997</v>
      </c>
      <c r="O122" s="31">
        <v>65476.239179999997</v>
      </c>
      <c r="P122" s="31">
        <f t="shared" si="2"/>
        <v>683260.72915999999</v>
      </c>
    </row>
    <row r="123" spans="2:16" ht="12" customHeight="1" x14ac:dyDescent="0.2">
      <c r="B123" s="79" t="s">
        <v>240</v>
      </c>
      <c r="C123" s="10" t="s">
        <v>134</v>
      </c>
      <c r="D123" s="31">
        <v>3022.163</v>
      </c>
      <c r="E123" s="31">
        <v>4055.5729999999999</v>
      </c>
      <c r="F123" s="31">
        <v>4855.2349999999997</v>
      </c>
      <c r="G123" s="31">
        <v>4967.3280000000004</v>
      </c>
      <c r="H123" s="31">
        <v>4283.6469999999999</v>
      </c>
      <c r="I123" s="59">
        <v>6749.1059999999998</v>
      </c>
      <c r="J123" s="31">
        <v>7626.5529999999999</v>
      </c>
      <c r="K123" s="31">
        <v>3886.5949999999998</v>
      </c>
      <c r="L123" s="31">
        <v>6183.9930000000004</v>
      </c>
      <c r="M123" s="31">
        <v>4339.0590000000002</v>
      </c>
      <c r="N123" s="31">
        <v>4240.3819999999996</v>
      </c>
      <c r="O123" s="31">
        <v>3257.893</v>
      </c>
      <c r="P123" s="31">
        <f t="shared" si="2"/>
        <v>57467.527000000002</v>
      </c>
    </row>
    <row r="124" spans="2:16" ht="12" customHeight="1" x14ac:dyDescent="0.2">
      <c r="B124" s="9" t="s">
        <v>55</v>
      </c>
      <c r="C124" s="10" t="s">
        <v>135</v>
      </c>
      <c r="D124" s="31">
        <v>6.1970000000000001</v>
      </c>
      <c r="E124" s="31">
        <v>15.513999999999999</v>
      </c>
      <c r="F124" s="31">
        <v>19.574999999999999</v>
      </c>
      <c r="G124" s="31">
        <v>12.005000000000001</v>
      </c>
      <c r="H124" s="31">
        <v>5.0220000000000002</v>
      </c>
      <c r="I124" s="59">
        <v>16.882000000000001</v>
      </c>
      <c r="J124" s="31">
        <v>13.896000000000001</v>
      </c>
      <c r="K124" s="31">
        <v>12.007999999999999</v>
      </c>
      <c r="L124" s="31">
        <v>11.718</v>
      </c>
      <c r="M124" s="31">
        <v>15.888</v>
      </c>
      <c r="N124" s="31">
        <v>24.635999999999999</v>
      </c>
      <c r="O124" s="31">
        <v>62.347999999999999</v>
      </c>
      <c r="P124" s="31">
        <f>SUM(D124:O124)</f>
        <v>215.68900000000002</v>
      </c>
    </row>
    <row r="125" spans="2:16" ht="12" customHeight="1" x14ac:dyDescent="0.2">
      <c r="B125" s="9" t="s">
        <v>56</v>
      </c>
      <c r="C125" s="10" t="s">
        <v>136</v>
      </c>
      <c r="D125" s="31">
        <v>8648.5079999999998</v>
      </c>
      <c r="E125" s="31">
        <v>10715.834000000001</v>
      </c>
      <c r="F125" s="31">
        <v>573.57799999999997</v>
      </c>
      <c r="G125" s="31">
        <v>164946.875</v>
      </c>
      <c r="H125" s="31">
        <v>96739.445000000007</v>
      </c>
      <c r="I125" s="59">
        <v>63390.139000000003</v>
      </c>
      <c r="J125" s="31">
        <v>54773.330999999998</v>
      </c>
      <c r="K125" s="31">
        <v>47721.427000000003</v>
      </c>
      <c r="L125" s="31">
        <v>36932.453999999998</v>
      </c>
      <c r="M125" s="31">
        <v>9196.67</v>
      </c>
      <c r="N125" s="31">
        <v>24602.276999999998</v>
      </c>
      <c r="O125" s="31">
        <v>11888.905130000001</v>
      </c>
      <c r="P125" s="31">
        <f t="shared" si="2"/>
        <v>530129.44313000003</v>
      </c>
    </row>
    <row r="126" spans="2:16" ht="12" customHeight="1" x14ac:dyDescent="0.2">
      <c r="B126" s="9" t="s">
        <v>57</v>
      </c>
      <c r="C126" s="10" t="s">
        <v>137</v>
      </c>
      <c r="D126" s="31">
        <v>34012.425000000003</v>
      </c>
      <c r="E126" s="31">
        <v>0</v>
      </c>
      <c r="F126" s="31">
        <v>0</v>
      </c>
      <c r="G126" s="31">
        <v>19521.71</v>
      </c>
      <c r="H126" s="31">
        <v>382.84100000000001</v>
      </c>
      <c r="I126" s="59">
        <v>0</v>
      </c>
      <c r="J126" s="31">
        <v>59183.021999999997</v>
      </c>
      <c r="K126" s="31">
        <v>512.36400000000003</v>
      </c>
      <c r="L126" s="31">
        <v>2</v>
      </c>
      <c r="M126" s="31">
        <v>68107.027000000002</v>
      </c>
      <c r="N126" s="31">
        <v>-2</v>
      </c>
      <c r="O126" s="31">
        <v>0</v>
      </c>
      <c r="P126" s="31">
        <f t="shared" si="2"/>
        <v>181719.389</v>
      </c>
    </row>
    <row r="127" spans="2:16" ht="12" customHeight="1" x14ac:dyDescent="0.2">
      <c r="B127" s="9" t="s">
        <v>58</v>
      </c>
      <c r="C127" s="10" t="s">
        <v>138</v>
      </c>
      <c r="D127" s="31">
        <v>38185.148000000001</v>
      </c>
      <c r="E127" s="31">
        <v>-258.72500000000002</v>
      </c>
      <c r="F127" s="31">
        <v>5.8860000000000001</v>
      </c>
      <c r="G127" s="31">
        <v>67666.077999999994</v>
      </c>
      <c r="H127" s="31">
        <v>-31971.02</v>
      </c>
      <c r="I127" s="59">
        <v>620.44500000000005</v>
      </c>
      <c r="J127" s="31">
        <v>41065.699999999997</v>
      </c>
      <c r="K127" s="31">
        <v>-103.557</v>
      </c>
      <c r="L127" s="31">
        <v>141.351</v>
      </c>
      <c r="M127" s="31">
        <v>40724.771999999997</v>
      </c>
      <c r="N127" s="31">
        <v>-28.126999999999999</v>
      </c>
      <c r="O127" s="31">
        <v>600.66</v>
      </c>
      <c r="P127" s="31">
        <f t="shared" si="2"/>
        <v>156648.61099999998</v>
      </c>
    </row>
    <row r="128" spans="2:16" ht="12" customHeight="1" x14ac:dyDescent="0.2">
      <c r="B128" s="9" t="s">
        <v>59</v>
      </c>
      <c r="C128" s="10" t="s">
        <v>139</v>
      </c>
      <c r="D128" s="31">
        <v>44033.745000000003</v>
      </c>
      <c r="E128" s="31">
        <v>687.54600000000005</v>
      </c>
      <c r="F128" s="31">
        <v>-488.74700000000001</v>
      </c>
      <c r="G128" s="31">
        <v>47150.182999999997</v>
      </c>
      <c r="H128" s="31">
        <v>-508.875</v>
      </c>
      <c r="I128" s="59">
        <v>2086.2080000000001</v>
      </c>
      <c r="J128" s="31">
        <v>37566.548000000003</v>
      </c>
      <c r="K128" s="31">
        <v>76.986999999999995</v>
      </c>
      <c r="L128" s="31">
        <v>-95.444999999999993</v>
      </c>
      <c r="M128" s="31">
        <v>43152.93</v>
      </c>
      <c r="N128" s="31">
        <v>-38.375</v>
      </c>
      <c r="O128" s="31">
        <v>76024.501000000004</v>
      </c>
      <c r="P128" s="31">
        <f t="shared" si="2"/>
        <v>249647.20600000001</v>
      </c>
    </row>
    <row r="129" spans="1:16" ht="12" customHeight="1" x14ac:dyDescent="0.2">
      <c r="B129" s="79" t="s">
        <v>241</v>
      </c>
      <c r="C129" s="10" t="s">
        <v>140</v>
      </c>
      <c r="D129" s="31">
        <v>355201.09299999999</v>
      </c>
      <c r="E129" s="31">
        <v>34490.265960000004</v>
      </c>
      <c r="F129" s="31">
        <v>99110.684020000001</v>
      </c>
      <c r="G129" s="31">
        <v>210272.47222</v>
      </c>
      <c r="H129" s="31">
        <v>23874.794000000002</v>
      </c>
      <c r="I129" s="59">
        <v>88286.658980000007</v>
      </c>
      <c r="J129" s="31">
        <v>370100.57206999999</v>
      </c>
      <c r="K129" s="31">
        <v>26982.578260000002</v>
      </c>
      <c r="L129" s="31">
        <v>104306.19860999999</v>
      </c>
      <c r="M129" s="31">
        <v>194044.37275000001</v>
      </c>
      <c r="N129" s="31">
        <v>-13246.93708</v>
      </c>
      <c r="O129" s="31">
        <v>88676.023249999998</v>
      </c>
      <c r="P129" s="31">
        <f t="shared" si="2"/>
        <v>1582098.7760400004</v>
      </c>
    </row>
    <row r="130" spans="1:16" ht="12" customHeight="1" x14ac:dyDescent="0.2">
      <c r="B130" s="9" t="s">
        <v>60</v>
      </c>
      <c r="C130" s="10" t="s">
        <v>141</v>
      </c>
      <c r="D130" s="31">
        <v>156.12799999999999</v>
      </c>
      <c r="E130" s="31">
        <v>103.18300000000001</v>
      </c>
      <c r="F130" s="31">
        <v>386.40800000000002</v>
      </c>
      <c r="G130" s="31">
        <v>-6.8136099999999997</v>
      </c>
      <c r="H130" s="31">
        <v>122.23</v>
      </c>
      <c r="I130" s="59">
        <v>133.44499999999999</v>
      </c>
      <c r="J130" s="31">
        <v>85.863</v>
      </c>
      <c r="K130" s="31">
        <v>82.9</v>
      </c>
      <c r="L130" s="31">
        <v>147.50899999999999</v>
      </c>
      <c r="M130" s="31">
        <v>67.742000000000004</v>
      </c>
      <c r="N130" s="31">
        <v>64.817999999999998</v>
      </c>
      <c r="O130" s="31">
        <v>76.153000000000006</v>
      </c>
      <c r="P130" s="31">
        <f t="shared" si="2"/>
        <v>1419.5653900000002</v>
      </c>
    </row>
    <row r="131" spans="1:16" ht="12" customHeight="1" x14ac:dyDescent="0.2">
      <c r="B131" s="79" t="s">
        <v>242</v>
      </c>
      <c r="C131" s="10" t="s">
        <v>142</v>
      </c>
      <c r="D131" s="31">
        <v>1007.004</v>
      </c>
      <c r="E131" s="31">
        <v>1313.857</v>
      </c>
      <c r="F131" s="31">
        <v>1331.3589999999999</v>
      </c>
      <c r="G131" s="31">
        <v>1498.905</v>
      </c>
      <c r="H131" s="31">
        <v>1351.127</v>
      </c>
      <c r="I131" s="59">
        <v>1755.53</v>
      </c>
      <c r="J131" s="31">
        <v>1397.6569999999999</v>
      </c>
      <c r="K131" s="31">
        <v>1083.3979999999999</v>
      </c>
      <c r="L131" s="31">
        <v>1510.5609999999999</v>
      </c>
      <c r="M131" s="31">
        <v>1260.991</v>
      </c>
      <c r="N131" s="31">
        <v>1547.635</v>
      </c>
      <c r="O131" s="31">
        <v>1287.047</v>
      </c>
      <c r="P131" s="31">
        <f t="shared" si="2"/>
        <v>16345.071</v>
      </c>
    </row>
    <row r="132" spans="1:16" ht="12" customHeight="1" x14ac:dyDescent="0.2">
      <c r="B132" s="79" t="s">
        <v>243</v>
      </c>
      <c r="C132" s="10" t="s">
        <v>143</v>
      </c>
      <c r="D132" s="31">
        <v>584.54999999999995</v>
      </c>
      <c r="E132" s="31">
        <v>988.74900000000002</v>
      </c>
      <c r="F132" s="31">
        <v>1001.244</v>
      </c>
      <c r="G132" s="31">
        <v>4861.8850000000002</v>
      </c>
      <c r="H132" s="31">
        <v>3900.5709999999999</v>
      </c>
      <c r="I132" s="59">
        <v>1392.7211200000002</v>
      </c>
      <c r="J132" s="31">
        <v>-44.307000000000002</v>
      </c>
      <c r="K132" s="31">
        <v>272.71100000000001</v>
      </c>
      <c r="L132" s="31">
        <v>451.09199999999998</v>
      </c>
      <c r="M132" s="31">
        <v>180.38800000000001</v>
      </c>
      <c r="N132" s="31">
        <v>1462.075</v>
      </c>
      <c r="O132" s="31">
        <v>266.2577</v>
      </c>
      <c r="P132" s="31">
        <f t="shared" si="2"/>
        <v>15317.936820000001</v>
      </c>
    </row>
    <row r="133" spans="1:16" ht="12" customHeight="1" thickBot="1" x14ac:dyDescent="0.25">
      <c r="B133" s="33" t="s">
        <v>180</v>
      </c>
      <c r="C133" s="96" t="s">
        <v>244</v>
      </c>
      <c r="D133" s="34">
        <v>4380.9480000000003</v>
      </c>
      <c r="E133" s="34">
        <v>3984.0990000000002</v>
      </c>
      <c r="F133" s="34">
        <v>3873.8310000000001</v>
      </c>
      <c r="G133" s="34">
        <v>4713.2359999999999</v>
      </c>
      <c r="H133" s="34">
        <v>3384.7640000000001</v>
      </c>
      <c r="I133" s="69">
        <v>4772.6379999999999</v>
      </c>
      <c r="J133" s="34">
        <v>4910.0940000000001</v>
      </c>
      <c r="K133" s="34">
        <v>3755.6529999999998</v>
      </c>
      <c r="L133" s="34">
        <v>4641.9679999999998</v>
      </c>
      <c r="M133" s="34">
        <v>4608.9610000000002</v>
      </c>
      <c r="N133" s="34">
        <v>4415.223</v>
      </c>
      <c r="O133" s="34">
        <v>4070.7640000000001</v>
      </c>
      <c r="P133" s="34">
        <f t="shared" si="2"/>
        <v>51512.179000000004</v>
      </c>
    </row>
    <row r="134" spans="1:16" ht="12" customHeight="1" thickBot="1" x14ac:dyDescent="0.25">
      <c r="B134" s="9"/>
      <c r="C134" s="10"/>
      <c r="H134" s="4"/>
      <c r="I134" s="4"/>
      <c r="J134" s="4"/>
      <c r="K134" s="4"/>
      <c r="L134" s="4"/>
      <c r="M134" s="4"/>
      <c r="N134" s="4"/>
      <c r="O134" s="4"/>
      <c r="P134" s="4"/>
    </row>
    <row r="135" spans="1:16" ht="12" customHeight="1" x14ac:dyDescent="0.2">
      <c r="B135" s="28" t="s">
        <v>61</v>
      </c>
      <c r="C135" s="41" t="s">
        <v>144</v>
      </c>
      <c r="D135" s="29">
        <v>185587.08</v>
      </c>
      <c r="E135" s="29">
        <v>159186.875</v>
      </c>
      <c r="F135" s="29">
        <v>195612.00271</v>
      </c>
      <c r="G135" s="29">
        <v>147207.47205000001</v>
      </c>
      <c r="H135" s="29">
        <v>157025.35256</v>
      </c>
      <c r="I135" s="66">
        <v>158278.54883000001</v>
      </c>
      <c r="J135" s="29">
        <v>145198.69440000001</v>
      </c>
      <c r="K135" s="29">
        <v>150629.02999000001</v>
      </c>
      <c r="L135" s="29">
        <v>212232.99100000001</v>
      </c>
      <c r="M135" s="29">
        <v>150512.49299999999</v>
      </c>
      <c r="N135" s="29">
        <v>188551.27192</v>
      </c>
      <c r="O135" s="29">
        <v>162917.64807</v>
      </c>
      <c r="P135" s="29">
        <f t="shared" si="2"/>
        <v>2012939.4595299996</v>
      </c>
    </row>
    <row r="136" spans="1:16" ht="12" customHeight="1" x14ac:dyDescent="0.2">
      <c r="B136" s="79" t="s">
        <v>245</v>
      </c>
      <c r="C136" s="10" t="s">
        <v>145</v>
      </c>
      <c r="D136" s="31">
        <v>1040.547</v>
      </c>
      <c r="E136" s="31">
        <v>977.06399999999996</v>
      </c>
      <c r="F136" s="31">
        <v>977.79100000000005</v>
      </c>
      <c r="G136" s="31">
        <v>1020.75</v>
      </c>
      <c r="H136" s="31">
        <v>1158.779</v>
      </c>
      <c r="I136" s="59">
        <v>1189.7539999999999</v>
      </c>
      <c r="J136" s="31">
        <v>1066.768</v>
      </c>
      <c r="K136" s="31">
        <v>1190.3699999999999</v>
      </c>
      <c r="L136" s="31">
        <v>1292.0619999999999</v>
      </c>
      <c r="M136" s="31">
        <v>1052.5129999999999</v>
      </c>
      <c r="N136" s="31">
        <v>994.38599999999997</v>
      </c>
      <c r="O136" s="31">
        <v>887.30799999999999</v>
      </c>
      <c r="P136" s="31">
        <f t="shared" si="2"/>
        <v>12848.092000000001</v>
      </c>
    </row>
    <row r="137" spans="1:16" ht="12" customHeight="1" x14ac:dyDescent="0.2">
      <c r="B137" s="9" t="s">
        <v>62</v>
      </c>
      <c r="C137" s="10" t="s">
        <v>146</v>
      </c>
      <c r="D137" s="31">
        <v>36065.328000000001</v>
      </c>
      <c r="E137" s="31">
        <v>13179.144</v>
      </c>
      <c r="F137" s="31">
        <v>46959.928650000002</v>
      </c>
      <c r="G137" s="31">
        <v>17013.993999999999</v>
      </c>
      <c r="H137" s="31">
        <v>9137.1671300000016</v>
      </c>
      <c r="I137" s="59">
        <v>22045.992999999999</v>
      </c>
      <c r="J137" s="31">
        <v>15110.103999999999</v>
      </c>
      <c r="K137" s="31">
        <v>12194.302750000001</v>
      </c>
      <c r="L137" s="31">
        <v>44598.3</v>
      </c>
      <c r="M137" s="31">
        <v>13367.471</v>
      </c>
      <c r="N137" s="31">
        <v>40274.400000000001</v>
      </c>
      <c r="O137" s="31">
        <v>24300.475999999999</v>
      </c>
      <c r="P137" s="31">
        <f t="shared" si="2"/>
        <v>294246.60853000003</v>
      </c>
    </row>
    <row r="138" spans="1:16" ht="12" customHeight="1" x14ac:dyDescent="0.2">
      <c r="B138" s="9" t="s">
        <v>63</v>
      </c>
      <c r="C138" s="10" t="s">
        <v>147</v>
      </c>
      <c r="D138" s="31">
        <v>16502.669000000002</v>
      </c>
      <c r="E138" s="31">
        <v>18985.71</v>
      </c>
      <c r="F138" s="31">
        <v>16455.866999999998</v>
      </c>
      <c r="G138" s="31">
        <v>18507.058000000001</v>
      </c>
      <c r="H138" s="31">
        <v>19211.673999999999</v>
      </c>
      <c r="I138" s="59">
        <v>18104.455000000002</v>
      </c>
      <c r="J138" s="31">
        <v>17672.036</v>
      </c>
      <c r="K138" s="31">
        <v>18055.537</v>
      </c>
      <c r="L138" s="31">
        <v>17940.991000000002</v>
      </c>
      <c r="M138" s="31">
        <v>18698.737000000001</v>
      </c>
      <c r="N138" s="31">
        <v>17462.656999999999</v>
      </c>
      <c r="O138" s="31">
        <v>16969.931</v>
      </c>
      <c r="P138" s="31">
        <f t="shared" si="2"/>
        <v>214567.32200000004</v>
      </c>
    </row>
    <row r="139" spans="1:16" ht="12" customHeight="1" x14ac:dyDescent="0.2">
      <c r="B139" s="9" t="s">
        <v>64</v>
      </c>
      <c r="C139" s="10" t="s">
        <v>148</v>
      </c>
      <c r="D139" s="31">
        <v>68527.667000000001</v>
      </c>
      <c r="E139" s="31">
        <v>53015.802000000003</v>
      </c>
      <c r="F139" s="31">
        <v>50681.25606</v>
      </c>
      <c r="G139" s="31">
        <v>55336.525000000001</v>
      </c>
      <c r="H139" s="31">
        <v>58118.419430000002</v>
      </c>
      <c r="I139" s="59">
        <v>49521.970829999998</v>
      </c>
      <c r="J139" s="31">
        <v>52181.138399999996</v>
      </c>
      <c r="K139" s="31">
        <v>52133.783000000003</v>
      </c>
      <c r="L139" s="31">
        <v>51458.83</v>
      </c>
      <c r="M139" s="31">
        <v>52990.648000000001</v>
      </c>
      <c r="N139" s="31">
        <v>46250.849920000001</v>
      </c>
      <c r="O139" s="31">
        <v>51649.078070000003</v>
      </c>
      <c r="P139" s="31">
        <f>SUM(D139:O139)</f>
        <v>641865.96771</v>
      </c>
    </row>
    <row r="140" spans="1:16" ht="12" customHeight="1" x14ac:dyDescent="0.2">
      <c r="A140" s="9"/>
      <c r="B140" s="97" t="s">
        <v>192</v>
      </c>
      <c r="C140" s="98" t="s">
        <v>246</v>
      </c>
      <c r="D140" s="31">
        <v>34403.226999999999</v>
      </c>
      <c r="E140" s="31">
        <v>44784.434999999998</v>
      </c>
      <c r="F140" s="31">
        <v>31430.026999999998</v>
      </c>
      <c r="G140" s="31">
        <v>27533.277050000001</v>
      </c>
      <c r="H140" s="31">
        <v>37614.154000000002</v>
      </c>
      <c r="I140" s="59">
        <v>38724.114999999998</v>
      </c>
      <c r="J140" s="31">
        <v>28137.167000000001</v>
      </c>
      <c r="K140" s="31">
        <v>36201.173999999999</v>
      </c>
      <c r="L140" s="31">
        <v>43489.381000000001</v>
      </c>
      <c r="M140" s="31">
        <v>35278.696000000004</v>
      </c>
      <c r="N140" s="31">
        <v>54119.021999999997</v>
      </c>
      <c r="O140" s="31">
        <v>37960.468000000001</v>
      </c>
      <c r="P140" s="31">
        <f>SUM(D140:O140)</f>
        <v>449675.14304999996</v>
      </c>
    </row>
    <row r="141" spans="1:16" ht="12" customHeight="1" x14ac:dyDescent="0.2">
      <c r="A141" s="9"/>
      <c r="B141" s="97" t="s">
        <v>193</v>
      </c>
      <c r="C141" s="98" t="s">
        <v>247</v>
      </c>
      <c r="D141" s="31">
        <v>29047.641</v>
      </c>
      <c r="E141" s="31">
        <v>28244.720000000001</v>
      </c>
      <c r="F141" s="31">
        <v>26943.727999999999</v>
      </c>
      <c r="G141" s="31">
        <v>27795.867999999999</v>
      </c>
      <c r="H141" s="31">
        <v>31785.159</v>
      </c>
      <c r="I141" s="59">
        <v>28692.260999999999</v>
      </c>
      <c r="J141" s="31">
        <v>31031.481</v>
      </c>
      <c r="K141" s="31">
        <v>30853.863239999999</v>
      </c>
      <c r="L141" s="31">
        <v>30359.611000000001</v>
      </c>
      <c r="M141" s="31">
        <v>29124.428</v>
      </c>
      <c r="N141" s="31">
        <v>29133.142</v>
      </c>
      <c r="O141" s="31">
        <v>31150.386999999999</v>
      </c>
      <c r="P141" s="31">
        <f>SUM(D141:O141)</f>
        <v>354162.28924000001</v>
      </c>
    </row>
    <row r="142" spans="1:16" ht="12" customHeight="1" thickBot="1" x14ac:dyDescent="0.25">
      <c r="A142" s="9"/>
      <c r="B142" s="101" t="s">
        <v>191</v>
      </c>
      <c r="C142" s="102" t="s">
        <v>248</v>
      </c>
      <c r="D142" s="127">
        <v>0</v>
      </c>
      <c r="E142" s="127">
        <v>0</v>
      </c>
      <c r="F142" s="127">
        <v>22163.404999999999</v>
      </c>
      <c r="G142" s="127">
        <v>0</v>
      </c>
      <c r="H142" s="127">
        <v>0</v>
      </c>
      <c r="I142" s="127">
        <v>0</v>
      </c>
      <c r="J142" s="127">
        <v>0</v>
      </c>
      <c r="K142" s="127">
        <v>0</v>
      </c>
      <c r="L142" s="127">
        <v>23093.815999999999</v>
      </c>
      <c r="M142" s="127">
        <v>0</v>
      </c>
      <c r="N142" s="127">
        <v>316.815</v>
      </c>
      <c r="O142" s="127">
        <v>0</v>
      </c>
      <c r="P142" s="104">
        <f>SUM(D142:O142)</f>
        <v>45574.036</v>
      </c>
    </row>
    <row r="143" spans="1:16" ht="12" customHeight="1" thickBot="1" x14ac:dyDescent="0.25">
      <c r="B143" s="9"/>
      <c r="C143" s="10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2" customHeight="1" x14ac:dyDescent="0.2">
      <c r="B144" s="28" t="s">
        <v>19</v>
      </c>
      <c r="C144" s="41" t="s">
        <v>65</v>
      </c>
      <c r="D144" s="29">
        <v>1379274.638</v>
      </c>
      <c r="E144" s="29">
        <v>928290.27635000006</v>
      </c>
      <c r="F144" s="29">
        <v>1190411.15769</v>
      </c>
      <c r="G144" s="29">
        <v>1300057.8500599999</v>
      </c>
      <c r="H144" s="29">
        <v>1341872.99609</v>
      </c>
      <c r="I144" s="66">
        <v>1349567.6578599999</v>
      </c>
      <c r="J144" s="29">
        <v>1204199.0366</v>
      </c>
      <c r="K144" s="29">
        <v>1226647.7720999999</v>
      </c>
      <c r="L144" s="29">
        <v>1238804.6239</v>
      </c>
      <c r="M144" s="29">
        <v>1206499.8827799999</v>
      </c>
      <c r="N144" s="29">
        <v>1548073.51859</v>
      </c>
      <c r="O144" s="29">
        <v>955418.05395000009</v>
      </c>
      <c r="P144" s="29">
        <f t="shared" si="2"/>
        <v>14869117.46397</v>
      </c>
    </row>
    <row r="145" spans="2:16" ht="12" customHeight="1" x14ac:dyDescent="0.2">
      <c r="B145" s="9" t="s">
        <v>66</v>
      </c>
      <c r="C145" s="42" t="s">
        <v>149</v>
      </c>
      <c r="D145" s="43">
        <v>389175.15899999999</v>
      </c>
      <c r="E145" s="43">
        <v>227921.87575000001</v>
      </c>
      <c r="F145" s="43">
        <v>255211.85261</v>
      </c>
      <c r="G145" s="43">
        <v>330799.42625999998</v>
      </c>
      <c r="H145" s="43">
        <v>310361.34331000003</v>
      </c>
      <c r="I145" s="114">
        <v>368457.17337999999</v>
      </c>
      <c r="J145" s="43">
        <v>352199.28256999998</v>
      </c>
      <c r="K145" s="43">
        <v>308666.06808</v>
      </c>
      <c r="L145" s="43">
        <v>347282.51963</v>
      </c>
      <c r="M145" s="43">
        <v>294286.57658999995</v>
      </c>
      <c r="N145" s="43">
        <v>332912.20707</v>
      </c>
      <c r="O145" s="43">
        <v>357979.83777999994</v>
      </c>
      <c r="P145" s="43">
        <f t="shared" si="2"/>
        <v>3875253.3220300004</v>
      </c>
    </row>
    <row r="146" spans="2:16" ht="12" customHeight="1" x14ac:dyDescent="0.2">
      <c r="B146" s="9" t="s">
        <v>67</v>
      </c>
      <c r="C146" s="10" t="s">
        <v>150</v>
      </c>
      <c r="D146" s="31">
        <v>154229.81</v>
      </c>
      <c r="E146" s="31">
        <v>56901.606299999999</v>
      </c>
      <c r="F146" s="31">
        <v>72595.829370000007</v>
      </c>
      <c r="G146" s="31">
        <v>104907.72490999999</v>
      </c>
      <c r="H146" s="31">
        <v>94207.753390000013</v>
      </c>
      <c r="I146" s="59">
        <v>107956.54837</v>
      </c>
      <c r="J146" s="31">
        <v>103979.65570999999</v>
      </c>
      <c r="K146" s="31">
        <v>90636.166559999998</v>
      </c>
      <c r="L146" s="31">
        <v>101413.77124</v>
      </c>
      <c r="M146" s="31">
        <v>92484.259810000003</v>
      </c>
      <c r="N146" s="31">
        <v>103483.03339</v>
      </c>
      <c r="O146" s="31">
        <v>123627.71935</v>
      </c>
      <c r="P146" s="31">
        <f t="shared" si="2"/>
        <v>1206423.8783999998</v>
      </c>
    </row>
    <row r="147" spans="2:16" ht="12" customHeight="1" x14ac:dyDescent="0.2">
      <c r="B147" s="9" t="s">
        <v>68</v>
      </c>
      <c r="C147" s="10" t="s">
        <v>151</v>
      </c>
      <c r="D147" s="31">
        <v>158514.299</v>
      </c>
      <c r="E147" s="31">
        <v>119052.75327</v>
      </c>
      <c r="F147" s="31">
        <v>118655.07862</v>
      </c>
      <c r="G147" s="31">
        <v>144546.89430000001</v>
      </c>
      <c r="H147" s="31">
        <v>144560.00719</v>
      </c>
      <c r="I147" s="59">
        <v>168940.14374</v>
      </c>
      <c r="J147" s="31">
        <v>150928.82021000001</v>
      </c>
      <c r="K147" s="31">
        <v>138269.07947</v>
      </c>
      <c r="L147" s="31">
        <v>154660.90937000001</v>
      </c>
      <c r="M147" s="31">
        <v>128243.22312999998</v>
      </c>
      <c r="N147" s="31">
        <v>145063.18236999999</v>
      </c>
      <c r="O147" s="31">
        <v>149438.95501000001</v>
      </c>
      <c r="P147" s="31">
        <f t="shared" ref="P147:P190" si="3">SUM(D147:O147)</f>
        <v>1720873.34568</v>
      </c>
    </row>
    <row r="148" spans="2:16" ht="12" customHeight="1" x14ac:dyDescent="0.2">
      <c r="B148" s="9" t="s">
        <v>69</v>
      </c>
      <c r="C148" s="56" t="s">
        <v>152</v>
      </c>
      <c r="D148" s="31">
        <v>71386.941999999995</v>
      </c>
      <c r="E148" s="31">
        <v>50722.865180000001</v>
      </c>
      <c r="F148" s="31">
        <v>62323.278619999997</v>
      </c>
      <c r="G148" s="31">
        <v>79202.903949999993</v>
      </c>
      <c r="H148" s="31">
        <v>68471.608769999992</v>
      </c>
      <c r="I148" s="59">
        <v>86510.748700000011</v>
      </c>
      <c r="J148" s="31">
        <v>91654.266250000001</v>
      </c>
      <c r="K148" s="31">
        <v>76387.255950000006</v>
      </c>
      <c r="L148" s="31">
        <v>87531.289019999997</v>
      </c>
      <c r="M148" s="31">
        <v>71665.74338</v>
      </c>
      <c r="N148" s="31">
        <v>82090.322409999993</v>
      </c>
      <c r="O148" s="31">
        <v>82742.109030000007</v>
      </c>
      <c r="P148" s="31">
        <f t="shared" si="3"/>
        <v>910689.3332600001</v>
      </c>
    </row>
    <row r="149" spans="2:16" ht="12" customHeight="1" x14ac:dyDescent="0.2">
      <c r="B149" s="79" t="s">
        <v>249</v>
      </c>
      <c r="C149" s="44" t="s">
        <v>181</v>
      </c>
      <c r="D149" s="32">
        <v>5044.107</v>
      </c>
      <c r="E149" s="32">
        <v>1244.6510000000001</v>
      </c>
      <c r="F149" s="32">
        <v>1637.6659999999999</v>
      </c>
      <c r="G149" s="32">
        <v>2141.9031</v>
      </c>
      <c r="H149" s="32">
        <v>3121.9739599999998</v>
      </c>
      <c r="I149" s="60">
        <v>5049.7325700000001</v>
      </c>
      <c r="J149" s="32">
        <v>5636.5404000000008</v>
      </c>
      <c r="K149" s="60">
        <v>3373.5661</v>
      </c>
      <c r="L149" s="32">
        <v>3676.55</v>
      </c>
      <c r="M149" s="32">
        <v>1893.3502699999999</v>
      </c>
      <c r="N149" s="32">
        <v>2275.6689000000001</v>
      </c>
      <c r="O149" s="32">
        <v>2171.0543900000002</v>
      </c>
      <c r="P149" s="32">
        <f t="shared" si="3"/>
        <v>37266.763689999992</v>
      </c>
    </row>
    <row r="150" spans="2:16" ht="12" customHeight="1" x14ac:dyDescent="0.2">
      <c r="B150" s="79" t="s">
        <v>250</v>
      </c>
      <c r="C150" s="10" t="s">
        <v>251</v>
      </c>
      <c r="D150" s="31">
        <v>712573.75399999996</v>
      </c>
      <c r="E150" s="31">
        <v>478709.98439999996</v>
      </c>
      <c r="F150" s="31">
        <v>678203.86008000001</v>
      </c>
      <c r="G150" s="31">
        <v>631194.53810000001</v>
      </c>
      <c r="H150" s="31">
        <v>767399.98432000005</v>
      </c>
      <c r="I150" s="59">
        <v>681666.02095000003</v>
      </c>
      <c r="J150" s="31">
        <v>573411.4448099999</v>
      </c>
      <c r="K150" s="59">
        <v>675434.96617999999</v>
      </c>
      <c r="L150" s="31">
        <v>615663.05013999995</v>
      </c>
      <c r="M150" s="31">
        <v>599513.12920000008</v>
      </c>
      <c r="N150" s="31">
        <v>904970.44750999997</v>
      </c>
      <c r="O150" s="31">
        <v>295974.97447000002</v>
      </c>
      <c r="P150" s="31">
        <f t="shared" si="3"/>
        <v>7614716.1541600004</v>
      </c>
    </row>
    <row r="151" spans="2:16" ht="12" customHeight="1" x14ac:dyDescent="0.2">
      <c r="B151" s="79" t="s">
        <v>252</v>
      </c>
      <c r="C151" s="10" t="s">
        <v>253</v>
      </c>
      <c r="D151" s="31"/>
      <c r="E151" s="31">
        <v>-12.145</v>
      </c>
      <c r="F151" s="31">
        <v>0</v>
      </c>
      <c r="G151" s="31">
        <v>0</v>
      </c>
      <c r="H151" s="31">
        <v>-49.832999999999998</v>
      </c>
      <c r="I151" s="59">
        <v>-3174.4895000000001</v>
      </c>
      <c r="J151" s="31">
        <v>-1969.481</v>
      </c>
      <c r="K151" s="59">
        <v>-229.09399999999999</v>
      </c>
      <c r="L151" s="31">
        <v>-9.1117900000000009</v>
      </c>
      <c r="M151" s="31">
        <v>-557.303</v>
      </c>
      <c r="N151" s="31">
        <v>-1047.864</v>
      </c>
      <c r="O151" s="31">
        <v>1009.699</v>
      </c>
      <c r="P151" s="31">
        <f t="shared" si="3"/>
        <v>-6039.6222900000002</v>
      </c>
    </row>
    <row r="152" spans="2:16" ht="12" customHeight="1" x14ac:dyDescent="0.2">
      <c r="B152" s="9" t="s">
        <v>70</v>
      </c>
      <c r="C152" s="10" t="s">
        <v>153</v>
      </c>
      <c r="D152" s="31">
        <v>712573.75399999996</v>
      </c>
      <c r="E152" s="31">
        <v>478697.8394</v>
      </c>
      <c r="F152" s="31">
        <v>678203.86008000001</v>
      </c>
      <c r="G152" s="31">
        <v>631194.53810000001</v>
      </c>
      <c r="H152" s="31">
        <v>767350.15132000006</v>
      </c>
      <c r="I152" s="59">
        <v>678491.53145000001</v>
      </c>
      <c r="J152" s="31">
        <v>571441.96380999999</v>
      </c>
      <c r="K152" s="59">
        <v>675205.87217999995</v>
      </c>
      <c r="L152" s="31">
        <v>615653.93835000007</v>
      </c>
      <c r="M152" s="31">
        <v>598955.82620000001</v>
      </c>
      <c r="N152" s="31">
        <v>903922.58351000003</v>
      </c>
      <c r="O152" s="31">
        <v>296984.67347000004</v>
      </c>
      <c r="P152" s="31">
        <f t="shared" si="3"/>
        <v>7608676.531870001</v>
      </c>
    </row>
    <row r="153" spans="2:16" ht="12" customHeight="1" x14ac:dyDescent="0.2">
      <c r="B153" s="9"/>
      <c r="C153" s="11" t="s">
        <v>154</v>
      </c>
      <c r="D153" s="31"/>
      <c r="E153" s="31"/>
      <c r="F153" s="31"/>
      <c r="G153" s="31"/>
      <c r="H153" s="31"/>
      <c r="I153" s="59"/>
      <c r="J153" s="31"/>
      <c r="K153" s="59"/>
      <c r="L153" s="31"/>
      <c r="M153" s="31"/>
      <c r="N153" s="31"/>
      <c r="O153" s="31"/>
      <c r="P153" s="31"/>
    </row>
    <row r="154" spans="2:16" ht="12" customHeight="1" x14ac:dyDescent="0.2">
      <c r="B154" s="9"/>
      <c r="C154" s="11" t="s">
        <v>155</v>
      </c>
      <c r="D154" s="31">
        <v>668213.76699999999</v>
      </c>
      <c r="E154" s="31">
        <v>446331.39275484846</v>
      </c>
      <c r="F154" s="31">
        <v>633042.63345224794</v>
      </c>
      <c r="G154" s="31">
        <v>594379.7379057823</v>
      </c>
      <c r="H154" s="31">
        <v>729121.98883984389</v>
      </c>
      <c r="I154" s="59">
        <v>634058.50951766793</v>
      </c>
      <c r="J154" s="31">
        <v>530007.50212142267</v>
      </c>
      <c r="K154" s="59">
        <v>633844.01345274271</v>
      </c>
      <c r="L154" s="31">
        <v>580551.18775922444</v>
      </c>
      <c r="M154" s="31">
        <v>562442.35298216483</v>
      </c>
      <c r="N154" s="31">
        <v>867510.64639294846</v>
      </c>
      <c r="O154" s="31">
        <v>271302.53405465937</v>
      </c>
      <c r="P154" s="31">
        <f t="shared" si="3"/>
        <v>7150806.2662335541</v>
      </c>
    </row>
    <row r="155" spans="2:16" ht="12" customHeight="1" x14ac:dyDescent="0.2">
      <c r="B155" s="9"/>
      <c r="C155" s="11" t="s">
        <v>156</v>
      </c>
      <c r="D155" s="31">
        <v>6801.7870000000003</v>
      </c>
      <c r="E155" s="31">
        <v>2388.4074831084199</v>
      </c>
      <c r="F155" s="31">
        <v>4181.4133783818297</v>
      </c>
      <c r="G155" s="31">
        <v>4586.444539873899</v>
      </c>
      <c r="H155" s="31">
        <v>4660.4444998132576</v>
      </c>
      <c r="I155" s="59">
        <v>5244.4584828120633</v>
      </c>
      <c r="J155" s="31">
        <v>4627.2156599039954</v>
      </c>
      <c r="K155" s="59">
        <v>4031.3383734196409</v>
      </c>
      <c r="L155" s="31">
        <v>3807.343244149843</v>
      </c>
      <c r="M155" s="31">
        <v>12918.26756503314</v>
      </c>
      <c r="N155" s="31">
        <v>9278.2081271799689</v>
      </c>
      <c r="O155" s="31">
        <v>4390.8718140671172</v>
      </c>
      <c r="P155" s="31">
        <f t="shared" si="3"/>
        <v>66916.200167743169</v>
      </c>
    </row>
    <row r="156" spans="2:16" ht="12" customHeight="1" x14ac:dyDescent="0.2">
      <c r="B156" s="9"/>
      <c r="C156" s="48" t="s">
        <v>157</v>
      </c>
      <c r="D156" s="32">
        <v>37558.199999999997</v>
      </c>
      <c r="E156" s="32">
        <v>29978.039162043089</v>
      </c>
      <c r="F156" s="32">
        <v>40979.813249370309</v>
      </c>
      <c r="G156" s="32">
        <v>32228.355654343719</v>
      </c>
      <c r="H156" s="32">
        <v>33567.717980343048</v>
      </c>
      <c r="I156" s="60">
        <v>39188.563449520036</v>
      </c>
      <c r="J156" s="32">
        <v>36807.246028673362</v>
      </c>
      <c r="K156" s="60">
        <v>37330.520353837623</v>
      </c>
      <c r="L156" s="32">
        <v>31295.407346625649</v>
      </c>
      <c r="M156" s="32">
        <v>23595.205652802131</v>
      </c>
      <c r="N156" s="32">
        <v>27133.728989871459</v>
      </c>
      <c r="O156" s="32">
        <v>21291.267601273561</v>
      </c>
      <c r="P156" s="32">
        <f>SUM(D156:O156)</f>
        <v>390954.06546870398</v>
      </c>
    </row>
    <row r="157" spans="2:16" ht="12" customHeight="1" x14ac:dyDescent="0.2">
      <c r="B157" s="9" t="s">
        <v>71</v>
      </c>
      <c r="C157" s="10" t="s">
        <v>254</v>
      </c>
      <c r="D157" s="31">
        <v>217943.609</v>
      </c>
      <c r="E157" s="31">
        <v>179870.70681</v>
      </c>
      <c r="F157" s="31">
        <v>225292.06007000001</v>
      </c>
      <c r="G157" s="31">
        <v>262639.98755000002</v>
      </c>
      <c r="H157" s="31">
        <v>211778.60113</v>
      </c>
      <c r="I157" s="59">
        <v>253475.59256999998</v>
      </c>
      <c r="J157" s="31">
        <v>208923.86306999999</v>
      </c>
      <c r="K157" s="59">
        <v>200396.90263999999</v>
      </c>
      <c r="L157" s="31">
        <v>226898.94946</v>
      </c>
      <c r="M157" s="31">
        <v>253283.42653</v>
      </c>
      <c r="N157" s="31">
        <v>266150.94731999998</v>
      </c>
      <c r="O157" s="31">
        <v>258557.69737000001</v>
      </c>
      <c r="P157" s="31">
        <f t="shared" si="3"/>
        <v>2765212.3435200001</v>
      </c>
    </row>
    <row r="158" spans="2:16" ht="12" customHeight="1" x14ac:dyDescent="0.2">
      <c r="B158" s="79" t="s">
        <v>255</v>
      </c>
      <c r="C158" s="10" t="s">
        <v>158</v>
      </c>
      <c r="D158" s="31">
        <v>197656.008</v>
      </c>
      <c r="E158" s="31">
        <v>167116.21677999999</v>
      </c>
      <c r="F158" s="31">
        <v>217970.02047999998</v>
      </c>
      <c r="G158" s="31">
        <v>233861.98055000001</v>
      </c>
      <c r="H158" s="31">
        <v>179275.74912999998</v>
      </c>
      <c r="I158" s="59">
        <v>213364.17056999999</v>
      </c>
      <c r="J158" s="31">
        <v>179694.33562</v>
      </c>
      <c r="K158" s="59">
        <v>163298.58222000001</v>
      </c>
      <c r="L158" s="31">
        <v>196027.59771999999</v>
      </c>
      <c r="M158" s="31">
        <v>236697.60253</v>
      </c>
      <c r="N158" s="31">
        <v>255266.08869</v>
      </c>
      <c r="O158" s="31">
        <v>241590.32837</v>
      </c>
      <c r="P158" s="31">
        <f t="shared" si="3"/>
        <v>2481818.6806600001</v>
      </c>
    </row>
    <row r="159" spans="2:16" ht="12" customHeight="1" x14ac:dyDescent="0.2">
      <c r="B159" s="79" t="s">
        <v>256</v>
      </c>
      <c r="C159" s="10" t="s">
        <v>257</v>
      </c>
      <c r="D159" s="31">
        <v>-212.33500000000001</v>
      </c>
      <c r="E159" s="31">
        <v>-24.288970000000003</v>
      </c>
      <c r="F159" s="31">
        <v>-8408.9424099999997</v>
      </c>
      <c r="G159" s="31">
        <v>-79.165999999999997</v>
      </c>
      <c r="H159" s="31">
        <v>0</v>
      </c>
      <c r="I159" s="59">
        <v>-742.12900000000002</v>
      </c>
      <c r="J159" s="31">
        <v>-11522.22055</v>
      </c>
      <c r="K159" s="59">
        <v>-934.05358000000001</v>
      </c>
      <c r="L159" s="31">
        <v>-1132.5082600000001</v>
      </c>
      <c r="M159" s="31">
        <v>-1704.58</v>
      </c>
      <c r="N159" s="31">
        <v>-4764.3139199999996</v>
      </c>
      <c r="O159" s="31">
        <v>2275.3490000000002</v>
      </c>
      <c r="P159" s="31">
        <f t="shared" si="3"/>
        <v>-27249.188689999995</v>
      </c>
    </row>
    <row r="160" spans="2:16" ht="12" customHeight="1" x14ac:dyDescent="0.2">
      <c r="B160" s="79" t="s">
        <v>258</v>
      </c>
      <c r="C160" s="10" t="s">
        <v>159</v>
      </c>
      <c r="D160" s="115">
        <v>20499.936000000002</v>
      </c>
      <c r="E160" s="115">
        <v>12778.779</v>
      </c>
      <c r="F160" s="115">
        <v>15730.982</v>
      </c>
      <c r="G160" s="115">
        <v>28857.172999999999</v>
      </c>
      <c r="H160" s="115">
        <v>32502.851999999999</v>
      </c>
      <c r="I160" s="116">
        <v>40853.550999999999</v>
      </c>
      <c r="J160" s="115">
        <v>40751.748</v>
      </c>
      <c r="K160" s="116">
        <v>38032.374000000003</v>
      </c>
      <c r="L160" s="115">
        <v>32003.859999999997</v>
      </c>
      <c r="M160" s="115">
        <v>18290.403999999999</v>
      </c>
      <c r="N160" s="115">
        <v>15649.172550000001</v>
      </c>
      <c r="O160" s="115">
        <v>14692.02</v>
      </c>
      <c r="P160" s="31">
        <f t="shared" si="3"/>
        <v>310642.85155000002</v>
      </c>
    </row>
    <row r="161" spans="2:16" ht="12" customHeight="1" x14ac:dyDescent="0.2">
      <c r="B161" s="9" t="s">
        <v>72</v>
      </c>
      <c r="C161" s="105" t="s">
        <v>160</v>
      </c>
      <c r="D161" s="31">
        <v>30307.047999999999</v>
      </c>
      <c r="E161" s="31">
        <v>29796.946610000003</v>
      </c>
      <c r="F161" s="31">
        <v>30706.976729999998</v>
      </c>
      <c r="G161" s="31">
        <v>36065.331060000004</v>
      </c>
      <c r="H161" s="31">
        <v>31408.207030000001</v>
      </c>
      <c r="I161" s="31">
        <v>32655.128570000001</v>
      </c>
      <c r="J161" s="31">
        <v>28884.23</v>
      </c>
      <c r="K161" s="31">
        <v>25640.877359999999</v>
      </c>
      <c r="L161" s="31">
        <v>34843.62399</v>
      </c>
      <c r="M161" s="31">
        <v>32085.69773</v>
      </c>
      <c r="N161" s="31">
        <v>35424.54264</v>
      </c>
      <c r="O161" s="31">
        <v>35668.117450000005</v>
      </c>
      <c r="P161" s="87">
        <f>SUM(D161:O161)</f>
        <v>383486.72717000003</v>
      </c>
    </row>
    <row r="162" spans="2:16" ht="12" customHeight="1" x14ac:dyDescent="0.2">
      <c r="B162" s="9"/>
      <c r="C162" s="11" t="s">
        <v>154</v>
      </c>
      <c r="D162" s="31"/>
      <c r="E162" s="31"/>
      <c r="F162" s="31"/>
      <c r="G162" s="31"/>
      <c r="H162" s="31"/>
      <c r="I162" s="59"/>
      <c r="J162" s="31"/>
      <c r="K162" s="59"/>
      <c r="L162" s="31"/>
      <c r="M162" s="31"/>
      <c r="N162" s="31"/>
      <c r="O162" s="31"/>
      <c r="P162" s="31"/>
    </row>
    <row r="163" spans="2:16" ht="12" customHeight="1" x14ac:dyDescent="0.2">
      <c r="B163" s="9"/>
      <c r="C163" s="11" t="s">
        <v>161</v>
      </c>
      <c r="D163" s="31">
        <v>3204.9580000000001</v>
      </c>
      <c r="E163" s="31">
        <v>2334.6078008133118</v>
      </c>
      <c r="F163" s="31">
        <v>2546.653467530859</v>
      </c>
      <c r="G163" s="31">
        <v>2906.3410553461899</v>
      </c>
      <c r="H163" s="31">
        <v>2365.5522839753362</v>
      </c>
      <c r="I163" s="59">
        <v>3110.7000102648954</v>
      </c>
      <c r="J163" s="117">
        <v>2839.977348542076</v>
      </c>
      <c r="K163" s="59">
        <v>2937.2159750295209</v>
      </c>
      <c r="L163" s="31">
        <v>2673.374428556453</v>
      </c>
      <c r="M163" s="31">
        <v>2542.7443248494164</v>
      </c>
      <c r="N163" s="31">
        <v>2745.7131322727992</v>
      </c>
      <c r="O163" s="31">
        <v>2888.4250556812831</v>
      </c>
      <c r="P163" s="31">
        <f>SUM(D163:O163)</f>
        <v>33096.262882862145</v>
      </c>
    </row>
    <row r="164" spans="2:16" ht="12" customHeight="1" x14ac:dyDescent="0.2">
      <c r="B164" s="9"/>
      <c r="C164" s="11" t="s">
        <v>162</v>
      </c>
      <c r="D164" s="31">
        <v>6855.7830000000004</v>
      </c>
      <c r="E164" s="31">
        <v>7723.4904780068155</v>
      </c>
      <c r="F164" s="31">
        <v>5155.8710008529506</v>
      </c>
      <c r="G164" s="31">
        <v>5607.6932866318239</v>
      </c>
      <c r="H164" s="31">
        <v>3725.9117309383682</v>
      </c>
      <c r="I164" s="59">
        <v>5163.2494865303288</v>
      </c>
      <c r="J164" s="31">
        <v>4254.6321621864008</v>
      </c>
      <c r="K164" s="59">
        <v>4284.5732672981912</v>
      </c>
      <c r="L164" s="31">
        <v>4479.5218185101967</v>
      </c>
      <c r="M164" s="31">
        <v>6001.8624866229829</v>
      </c>
      <c r="N164" s="31">
        <v>6231.6151789172345</v>
      </c>
      <c r="O164" s="31">
        <v>6715.8131761079321</v>
      </c>
      <c r="P164" s="31">
        <f t="shared" si="3"/>
        <v>66200.017072603223</v>
      </c>
    </row>
    <row r="165" spans="2:16" ht="12" customHeight="1" x14ac:dyDescent="0.2">
      <c r="B165" s="9"/>
      <c r="C165" s="11" t="s">
        <v>163</v>
      </c>
      <c r="D165" s="31">
        <v>19638.198</v>
      </c>
      <c r="E165" s="31">
        <v>18953.084424935649</v>
      </c>
      <c r="F165" s="31">
        <v>22554.72440152994</v>
      </c>
      <c r="G165" s="31">
        <v>26517.793707602679</v>
      </c>
      <c r="H165" s="31">
        <v>24741.730163292086</v>
      </c>
      <c r="I165" s="59">
        <v>23885.570978025546</v>
      </c>
      <c r="J165" s="31">
        <v>21174.076976365854</v>
      </c>
      <c r="K165" s="59">
        <v>21056.409098604552</v>
      </c>
      <c r="L165" s="31">
        <v>26917.925807420215</v>
      </c>
      <c r="M165" s="31">
        <v>23739.067879839171</v>
      </c>
      <c r="N165" s="31">
        <v>25729.547622350445</v>
      </c>
      <c r="O165" s="31">
        <v>25138.849331145731</v>
      </c>
      <c r="P165" s="31">
        <f t="shared" si="3"/>
        <v>280046.97839111189</v>
      </c>
    </row>
    <row r="166" spans="2:16" ht="12" customHeight="1" x14ac:dyDescent="0.2">
      <c r="B166" s="9"/>
      <c r="C166" s="11" t="s">
        <v>164</v>
      </c>
      <c r="D166" s="31">
        <v>608.10799999999995</v>
      </c>
      <c r="E166" s="31">
        <v>785.76390624422345</v>
      </c>
      <c r="F166" s="31">
        <v>449.72786008624837</v>
      </c>
      <c r="G166" s="31">
        <v>1033.5030104193072</v>
      </c>
      <c r="H166" s="31">
        <v>575.01285179421006</v>
      </c>
      <c r="I166" s="59">
        <v>495.60809517922837</v>
      </c>
      <c r="J166" s="117">
        <v>615.54351290567104</v>
      </c>
      <c r="K166" s="59">
        <v>299.89499409725687</v>
      </c>
      <c r="L166" s="31">
        <v>772.80193551313164</v>
      </c>
      <c r="M166" s="31">
        <v>-197.97696131156752</v>
      </c>
      <c r="N166" s="31">
        <v>717.66670645952138</v>
      </c>
      <c r="O166" s="31">
        <v>925.02988706506221</v>
      </c>
      <c r="P166" s="31">
        <f t="shared" si="3"/>
        <v>7080.6837984522936</v>
      </c>
    </row>
    <row r="167" spans="2:16" ht="12" customHeight="1" x14ac:dyDescent="0.2">
      <c r="B167" s="9" t="s">
        <v>73</v>
      </c>
      <c r="C167" s="45" t="s">
        <v>165</v>
      </c>
      <c r="D167" s="30">
        <v>6755.6559999999999</v>
      </c>
      <c r="E167" s="30">
        <v>7566.0060000000003</v>
      </c>
      <c r="F167" s="30">
        <v>4098.2160000000003</v>
      </c>
      <c r="G167" s="30">
        <v>8003.11</v>
      </c>
      <c r="H167" s="30">
        <v>16362.834999999999</v>
      </c>
      <c r="I167" s="64">
        <v>13411.661</v>
      </c>
      <c r="J167" s="30">
        <v>24333.314999999999</v>
      </c>
      <c r="K167" s="64">
        <v>12195.853999999999</v>
      </c>
      <c r="L167" s="30">
        <v>9626.1409999999996</v>
      </c>
      <c r="M167" s="30">
        <v>8479.4390000000003</v>
      </c>
      <c r="N167" s="30">
        <v>6973.3010000000004</v>
      </c>
      <c r="O167" s="30">
        <v>6952.9979999999996</v>
      </c>
      <c r="P167" s="30">
        <f t="shared" si="3"/>
        <v>124758.53200000001</v>
      </c>
    </row>
    <row r="168" spans="2:16" ht="12" customHeight="1" x14ac:dyDescent="0.2">
      <c r="B168" s="9" t="s">
        <v>74</v>
      </c>
      <c r="C168" s="10" t="s">
        <v>166</v>
      </c>
      <c r="D168" s="31">
        <v>22519.413</v>
      </c>
      <c r="E168" s="31">
        <v>4436.9017800000001</v>
      </c>
      <c r="F168" s="31">
        <v>-3101.8077999999996</v>
      </c>
      <c r="G168" s="31">
        <v>31355.45709</v>
      </c>
      <c r="H168" s="31">
        <v>4611.8582999999999</v>
      </c>
      <c r="I168" s="59">
        <v>3076.57089</v>
      </c>
      <c r="J168" s="31">
        <v>18416.382149999998</v>
      </c>
      <c r="K168" s="59">
        <v>4542.1978399999998</v>
      </c>
      <c r="L168" s="31">
        <v>4499.45147</v>
      </c>
      <c r="M168" s="31">
        <v>19408.916730000001</v>
      </c>
      <c r="N168" s="31">
        <v>2689.93705</v>
      </c>
      <c r="O168" s="31">
        <v>-725.27012000000002</v>
      </c>
      <c r="P168" s="31">
        <f t="shared" si="3"/>
        <v>111730.00837999998</v>
      </c>
    </row>
    <row r="169" spans="2:16" ht="12" customHeight="1" x14ac:dyDescent="0.2">
      <c r="B169" s="9" t="s">
        <v>75</v>
      </c>
      <c r="C169" s="10" t="s">
        <v>167</v>
      </c>
      <c r="D169" s="31">
        <v>21562.824000000001</v>
      </c>
      <c r="E169" s="31">
        <v>5917.8018499999998</v>
      </c>
      <c r="F169" s="31">
        <v>5693.3545999999997</v>
      </c>
      <c r="G169" s="31">
        <v>32063.541499999999</v>
      </c>
      <c r="H169" s="31">
        <v>6229.8499299999994</v>
      </c>
      <c r="I169" s="59">
        <v>5002.8567599999997</v>
      </c>
      <c r="J169" s="31">
        <v>20624.63537</v>
      </c>
      <c r="K169" s="59">
        <v>6945.8990100000001</v>
      </c>
      <c r="L169" s="31">
        <v>7400.93282</v>
      </c>
      <c r="M169" s="31">
        <v>34522.41547</v>
      </c>
      <c r="N169" s="31">
        <v>5447.39599</v>
      </c>
      <c r="O169" s="31">
        <v>4855.8785099999996</v>
      </c>
      <c r="P169" s="31">
        <f t="shared" si="3"/>
        <v>156267.38581000001</v>
      </c>
    </row>
    <row r="170" spans="2:16" ht="12" customHeight="1" x14ac:dyDescent="0.2">
      <c r="B170" s="1" t="s">
        <v>259</v>
      </c>
      <c r="C170" s="10" t="s">
        <v>260</v>
      </c>
      <c r="D170" s="59">
        <v>-2312.8629999999998</v>
      </c>
      <c r="E170" s="59">
        <v>-1480.9000700000001</v>
      </c>
      <c r="F170" s="59">
        <v>-8795.1624000000011</v>
      </c>
      <c r="G170" s="59">
        <v>-708.08441000000005</v>
      </c>
      <c r="H170" s="59">
        <v>-1617.99163</v>
      </c>
      <c r="I170" s="59">
        <v>-1926.2858700000002</v>
      </c>
      <c r="J170" s="59">
        <v>-2208.2532200000001</v>
      </c>
      <c r="K170" s="59">
        <v>-2403.7011699999998</v>
      </c>
      <c r="L170" s="59">
        <v>-2901.48135</v>
      </c>
      <c r="M170" s="59">
        <v>-15113.498740000001</v>
      </c>
      <c r="N170" s="59">
        <v>-2757.45894</v>
      </c>
      <c r="O170" s="59">
        <v>-5581.1486299999997</v>
      </c>
      <c r="P170" s="31">
        <f t="shared" si="3"/>
        <v>-47806.829429999998</v>
      </c>
    </row>
    <row r="171" spans="2:16" ht="12" customHeight="1" thickBot="1" x14ac:dyDescent="0.25">
      <c r="B171" s="82" t="s">
        <v>261</v>
      </c>
      <c r="C171" s="49" t="s">
        <v>262</v>
      </c>
      <c r="D171" s="34">
        <v>3269.4520000000002</v>
      </c>
      <c r="E171" s="34">
        <v>0</v>
      </c>
      <c r="F171" s="34">
        <v>0</v>
      </c>
      <c r="G171" s="34">
        <v>0</v>
      </c>
      <c r="H171" s="34">
        <v>0</v>
      </c>
      <c r="I171" s="69">
        <v>0</v>
      </c>
      <c r="J171" s="34">
        <v>0</v>
      </c>
      <c r="K171" s="69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f t="shared" si="3"/>
        <v>3269.4520000000002</v>
      </c>
    </row>
    <row r="172" spans="2:16" ht="12" customHeight="1" thickBot="1" x14ac:dyDescent="0.25">
      <c r="B172" s="9"/>
      <c r="C172" s="10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2:16" ht="12" customHeight="1" x14ac:dyDescent="0.2">
      <c r="B173" s="37" t="s">
        <v>20</v>
      </c>
      <c r="C173" s="106" t="s">
        <v>263</v>
      </c>
      <c r="D173" s="51">
        <v>1169965.9040000001</v>
      </c>
      <c r="E173" s="51">
        <v>468838.99400000001</v>
      </c>
      <c r="F173" s="51">
        <v>524228.43900000001</v>
      </c>
      <c r="G173" s="51">
        <v>930626.29885999998</v>
      </c>
      <c r="H173" s="51">
        <v>546159.29426999995</v>
      </c>
      <c r="I173" s="72">
        <v>741229.71672000003</v>
      </c>
      <c r="J173" s="51">
        <v>947467.15</v>
      </c>
      <c r="K173" s="51">
        <v>730764.33351000003</v>
      </c>
      <c r="L173" s="51">
        <v>577842.86309</v>
      </c>
      <c r="M173" s="51">
        <v>806596.44484000001</v>
      </c>
      <c r="N173" s="51">
        <v>521773.08175999997</v>
      </c>
      <c r="O173" s="51">
        <v>474788.09664</v>
      </c>
      <c r="P173" s="51">
        <f t="shared" si="3"/>
        <v>8440280.6166900005</v>
      </c>
    </row>
    <row r="174" spans="2:16" ht="12" customHeight="1" x14ac:dyDescent="0.2">
      <c r="B174" s="79" t="s">
        <v>264</v>
      </c>
      <c r="C174" s="108" t="s">
        <v>265</v>
      </c>
      <c r="D174" s="128">
        <v>1170399.4550000001</v>
      </c>
      <c r="E174" s="128">
        <v>468925.90399999998</v>
      </c>
      <c r="F174" s="128">
        <v>524483.29599999997</v>
      </c>
      <c r="G174" s="128">
        <v>930666.53700000001</v>
      </c>
      <c r="H174" s="128">
        <v>546749.11499999999</v>
      </c>
      <c r="I174" s="129">
        <v>741424.02399999998</v>
      </c>
      <c r="J174" s="128">
        <v>948495.5</v>
      </c>
      <c r="K174" s="128">
        <v>732440.95799999998</v>
      </c>
      <c r="L174" s="128">
        <v>578316.41899999999</v>
      </c>
      <c r="M174" s="128">
        <v>807715.72400000005</v>
      </c>
      <c r="N174" s="128">
        <v>522051.06400000001</v>
      </c>
      <c r="O174" s="128">
        <v>474867.02299999999</v>
      </c>
      <c r="P174" s="128">
        <f t="shared" si="3"/>
        <v>8446535.0189999994</v>
      </c>
    </row>
    <row r="175" spans="2:16" ht="12" customHeight="1" thickBot="1" x14ac:dyDescent="0.25">
      <c r="B175" s="110" t="s">
        <v>266</v>
      </c>
      <c r="C175" s="111" t="s">
        <v>267</v>
      </c>
      <c r="D175" s="83">
        <v>-433.55099999999999</v>
      </c>
      <c r="E175" s="83">
        <v>-86.91</v>
      </c>
      <c r="F175" s="83">
        <v>-254.857</v>
      </c>
      <c r="G175" s="83">
        <v>-40.238140000000001</v>
      </c>
      <c r="H175" s="83">
        <v>-589.82073000000003</v>
      </c>
      <c r="I175" s="113">
        <v>-194.30727999999999</v>
      </c>
      <c r="J175" s="83">
        <v>-1028.3499999999999</v>
      </c>
      <c r="K175" s="83">
        <v>-1676.6244899999999</v>
      </c>
      <c r="L175" s="83">
        <v>-473.55590999999998</v>
      </c>
      <c r="M175" s="83">
        <v>-1119.2791599999998</v>
      </c>
      <c r="N175" s="83">
        <v>-277.98223999999999</v>
      </c>
      <c r="O175" s="83">
        <v>-78.926360000000102</v>
      </c>
      <c r="P175" s="130">
        <f t="shared" si="3"/>
        <v>-6254.4023100000004</v>
      </c>
    </row>
    <row r="176" spans="2:16" ht="12" customHeight="1" thickBot="1" x14ac:dyDescent="0.25">
      <c r="B176" s="76"/>
      <c r="C176" s="77"/>
      <c r="D176" s="83"/>
      <c r="E176" s="83"/>
      <c r="F176" s="83"/>
      <c r="G176" s="83"/>
      <c r="H176" s="83"/>
      <c r="I176" s="113"/>
      <c r="J176" s="83"/>
      <c r="K176" s="83"/>
      <c r="L176" s="83"/>
      <c r="M176" s="83"/>
      <c r="N176" s="83"/>
      <c r="O176" s="83"/>
      <c r="P176" s="78"/>
    </row>
    <row r="177" spans="2:16" ht="12" customHeight="1" thickBot="1" x14ac:dyDescent="0.25">
      <c r="B177" s="35" t="s">
        <v>195</v>
      </c>
      <c r="C177" s="50" t="s">
        <v>194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68">
        <v>0</v>
      </c>
      <c r="J177" s="36">
        <v>0</v>
      </c>
      <c r="K177" s="36">
        <v>0</v>
      </c>
      <c r="L177" s="36">
        <v>409200.875</v>
      </c>
      <c r="M177" s="36">
        <v>0</v>
      </c>
      <c r="N177" s="36">
        <v>0</v>
      </c>
      <c r="O177" s="36">
        <v>0</v>
      </c>
      <c r="P177" s="36">
        <f t="shared" ref="P177" si="4">SUM(D177:O177)</f>
        <v>409200.875</v>
      </c>
    </row>
    <row r="178" spans="2:16" ht="12" customHeight="1" thickBot="1" x14ac:dyDescent="0.25">
      <c r="B178" s="9"/>
      <c r="C178" s="10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2:16" ht="12" customHeight="1" x14ac:dyDescent="0.2">
      <c r="B179" s="37" t="s">
        <v>22</v>
      </c>
      <c r="C179" s="37" t="s">
        <v>76</v>
      </c>
      <c r="D179" s="51">
        <v>-21404.213</v>
      </c>
      <c r="E179" s="51">
        <v>227018.22260000004</v>
      </c>
      <c r="F179" s="51">
        <v>278257.52364000003</v>
      </c>
      <c r="G179" s="51">
        <v>536028.27361000003</v>
      </c>
      <c r="H179" s="51">
        <v>303987.72852999996</v>
      </c>
      <c r="I179" s="72">
        <v>224154.18894999998</v>
      </c>
      <c r="J179" s="51">
        <v>242865.70954999997</v>
      </c>
      <c r="K179" s="51">
        <v>340101.35356000002</v>
      </c>
      <c r="L179" s="51">
        <v>2013759.0878500002</v>
      </c>
      <c r="M179" s="51">
        <v>149975.70074999999</v>
      </c>
      <c r="N179" s="51">
        <v>374020.06196999998</v>
      </c>
      <c r="O179" s="72">
        <v>1349238.3194899999</v>
      </c>
      <c r="P179" s="51">
        <f t="shared" si="3"/>
        <v>6018001.9575000005</v>
      </c>
    </row>
    <row r="180" spans="2:16" ht="12" customHeight="1" x14ac:dyDescent="0.2">
      <c r="B180" s="9"/>
      <c r="C180" s="8" t="s">
        <v>31</v>
      </c>
      <c r="D180" s="31"/>
      <c r="E180" s="31"/>
      <c r="F180" s="31"/>
      <c r="G180" s="31"/>
      <c r="H180" s="31"/>
      <c r="I180" s="59"/>
      <c r="J180" s="31"/>
      <c r="K180" s="31"/>
      <c r="L180" s="31"/>
      <c r="M180" s="31"/>
      <c r="N180" s="31"/>
      <c r="O180" s="59"/>
      <c r="P180" s="31"/>
    </row>
    <row r="181" spans="2:16" ht="12" customHeight="1" x14ac:dyDescent="0.2">
      <c r="B181" s="9"/>
      <c r="C181" s="9" t="s">
        <v>77</v>
      </c>
      <c r="D181" s="31">
        <v>177409.111</v>
      </c>
      <c r="E181" s="31">
        <v>325013.20523999998</v>
      </c>
      <c r="F181" s="31">
        <v>380154.81550000008</v>
      </c>
      <c r="G181" s="31">
        <v>589019.30955000001</v>
      </c>
      <c r="H181" s="31">
        <v>434806.49422999995</v>
      </c>
      <c r="I181" s="59">
        <v>439473.25767999992</v>
      </c>
      <c r="J181" s="31">
        <v>448498.75451999996</v>
      </c>
      <c r="K181" s="31">
        <v>512452.03563999996</v>
      </c>
      <c r="L181" s="31">
        <v>2174472.2722799997</v>
      </c>
      <c r="M181" s="31">
        <v>772796.40287999995</v>
      </c>
      <c r="N181" s="31">
        <v>550072.24359000009</v>
      </c>
      <c r="O181" s="59">
        <v>465848.96380999993</v>
      </c>
      <c r="P181" s="31">
        <f t="shared" si="3"/>
        <v>7270016.8659199988</v>
      </c>
    </row>
    <row r="182" spans="2:16" ht="12" customHeight="1" x14ac:dyDescent="0.2">
      <c r="B182" s="9"/>
      <c r="C182" s="19" t="s">
        <v>78</v>
      </c>
      <c r="D182" s="32">
        <v>-198813.32399999999</v>
      </c>
      <c r="E182" s="32">
        <v>-97994.982640000002</v>
      </c>
      <c r="F182" s="32">
        <v>-101897.29186</v>
      </c>
      <c r="G182" s="32">
        <v>-52991.035939999994</v>
      </c>
      <c r="H182" s="32">
        <v>-130818.7657</v>
      </c>
      <c r="I182" s="60">
        <v>-215319.06873000003</v>
      </c>
      <c r="J182" s="32">
        <v>-205633.04496999999</v>
      </c>
      <c r="K182" s="32">
        <v>-172350.68207999997</v>
      </c>
      <c r="L182" s="32">
        <v>-160713.18442999999</v>
      </c>
      <c r="M182" s="32">
        <v>-622820.70212999999</v>
      </c>
      <c r="N182" s="32">
        <v>-176052.18162000002</v>
      </c>
      <c r="O182" s="60">
        <v>883389.35568000004</v>
      </c>
      <c r="P182" s="32">
        <f>SUM(D182:O182)</f>
        <v>-1252014.9084199998</v>
      </c>
    </row>
    <row r="183" spans="2:16" ht="12" customHeight="1" x14ac:dyDescent="0.2">
      <c r="B183" s="9" t="s">
        <v>79</v>
      </c>
      <c r="C183" s="9" t="s">
        <v>168</v>
      </c>
      <c r="D183" s="31">
        <v>32485.017</v>
      </c>
      <c r="E183" s="31">
        <v>312431.10943000001</v>
      </c>
      <c r="F183" s="31">
        <v>332717.17838000006</v>
      </c>
      <c r="G183" s="31">
        <v>463321.59555000003</v>
      </c>
      <c r="H183" s="31">
        <v>338248.25766999996</v>
      </c>
      <c r="I183" s="59">
        <v>378492.86965999997</v>
      </c>
      <c r="J183" s="31">
        <v>388575.20931999997</v>
      </c>
      <c r="K183" s="31">
        <v>423969.77963999996</v>
      </c>
      <c r="L183" s="31">
        <v>2079270.5704900001</v>
      </c>
      <c r="M183" s="31">
        <v>605827.73039000004</v>
      </c>
      <c r="N183" s="31">
        <v>543783.03163999994</v>
      </c>
      <c r="O183" s="59">
        <v>457593.05914999999</v>
      </c>
      <c r="P183" s="31">
        <f t="shared" si="3"/>
        <v>6356715.4083199995</v>
      </c>
    </row>
    <row r="184" spans="2:16" ht="12" customHeight="1" x14ac:dyDescent="0.2">
      <c r="B184" s="9" t="s">
        <v>80</v>
      </c>
      <c r="C184" s="9" t="s">
        <v>169</v>
      </c>
      <c r="D184" s="31">
        <v>-83194.008000000002</v>
      </c>
      <c r="E184" s="31">
        <v>-68032.651310000001</v>
      </c>
      <c r="F184" s="31">
        <v>-53807.174290000003</v>
      </c>
      <c r="G184" s="31">
        <v>-12387.52614</v>
      </c>
      <c r="H184" s="31">
        <v>-56748.964780000002</v>
      </c>
      <c r="I184" s="59">
        <v>-138194.38924000002</v>
      </c>
      <c r="J184" s="31">
        <v>-122882.98454</v>
      </c>
      <c r="K184" s="31">
        <v>-110355.80282</v>
      </c>
      <c r="L184" s="31">
        <v>-135896.4301</v>
      </c>
      <c r="M184" s="31">
        <v>-171331.90674000001</v>
      </c>
      <c r="N184" s="31">
        <v>-120736.25271</v>
      </c>
      <c r="O184" s="59">
        <v>767459.39038</v>
      </c>
      <c r="P184" s="31">
        <f t="shared" si="3"/>
        <v>-306108.70029000007</v>
      </c>
    </row>
    <row r="185" spans="2:16" ht="12" customHeight="1" x14ac:dyDescent="0.2">
      <c r="B185" s="9" t="s">
        <v>81</v>
      </c>
      <c r="C185" s="9" t="s">
        <v>170</v>
      </c>
      <c r="D185" s="31">
        <v>-25495.695</v>
      </c>
      <c r="E185" s="31">
        <v>-3439.3496600000003</v>
      </c>
      <c r="F185" s="31">
        <v>-15776.518179999999</v>
      </c>
      <c r="G185" s="31">
        <v>-3412.7314799999999</v>
      </c>
      <c r="H185" s="31">
        <v>-27815.50531</v>
      </c>
      <c r="I185" s="59">
        <v>-4207.46976</v>
      </c>
      <c r="J185" s="31">
        <v>-41791.473770000004</v>
      </c>
      <c r="K185" s="31">
        <v>-6345.4158799999996</v>
      </c>
      <c r="L185" s="31">
        <v>-11330.406220000001</v>
      </c>
      <c r="M185" s="31">
        <v>-4915.9584500000001</v>
      </c>
      <c r="N185" s="31">
        <v>-24907.465789999998</v>
      </c>
      <c r="O185" s="59">
        <v>-5853.7625399999997</v>
      </c>
      <c r="P185" s="31">
        <f t="shared" si="3"/>
        <v>-175291.75203999999</v>
      </c>
    </row>
    <row r="186" spans="2:16" ht="12" customHeight="1" x14ac:dyDescent="0.2">
      <c r="B186" s="9" t="s">
        <v>82</v>
      </c>
      <c r="C186" s="9" t="s">
        <v>171</v>
      </c>
      <c r="D186" s="31">
        <v>51508.605000000003</v>
      </c>
      <c r="E186" s="31">
        <v>4574.5758099999994</v>
      </c>
      <c r="F186" s="31">
        <v>31651.525120000002</v>
      </c>
      <c r="G186" s="31">
        <v>0</v>
      </c>
      <c r="H186" s="31">
        <v>15742.20556</v>
      </c>
      <c r="I186" s="59">
        <v>32081.213019999999</v>
      </c>
      <c r="J186" s="31">
        <v>44497.103200000005</v>
      </c>
      <c r="K186" s="31">
        <v>0</v>
      </c>
      <c r="L186" s="31">
        <v>49819.927210000002</v>
      </c>
      <c r="M186" s="31">
        <v>4864.9804899999999</v>
      </c>
      <c r="N186" s="31">
        <v>1192.03196</v>
      </c>
      <c r="O186" s="59">
        <v>1814.75101</v>
      </c>
      <c r="P186" s="31">
        <f t="shared" si="3"/>
        <v>237746.91838000002</v>
      </c>
    </row>
    <row r="187" spans="2:16" ht="12" customHeight="1" x14ac:dyDescent="0.2">
      <c r="B187" s="9" t="s">
        <v>83</v>
      </c>
      <c r="C187" s="9" t="s">
        <v>172</v>
      </c>
      <c r="D187" s="31">
        <v>-90118.288</v>
      </c>
      <c r="E187" s="31">
        <v>-26522.981670000001</v>
      </c>
      <c r="F187" s="31">
        <v>-32313.599389999999</v>
      </c>
      <c r="G187" s="31">
        <v>-37190.778319999998</v>
      </c>
      <c r="H187" s="31">
        <v>-46254.295610000001</v>
      </c>
      <c r="I187" s="59">
        <v>-72917.209730000002</v>
      </c>
      <c r="J187" s="31">
        <v>-40958.586659999994</v>
      </c>
      <c r="K187" s="31">
        <v>-55649.463380000001</v>
      </c>
      <c r="L187" s="31">
        <v>-13485.56553</v>
      </c>
      <c r="M187" s="31">
        <v>-446572.83694000001</v>
      </c>
      <c r="N187" s="31">
        <v>-30408.01513</v>
      </c>
      <c r="O187" s="59">
        <v>121783.72784000001</v>
      </c>
      <c r="P187" s="31">
        <f t="shared" si="3"/>
        <v>-770607.89251999999</v>
      </c>
    </row>
    <row r="188" spans="2:16" ht="12" customHeight="1" thickBot="1" x14ac:dyDescent="0.25">
      <c r="B188" s="33" t="s">
        <v>84</v>
      </c>
      <c r="C188" s="33" t="s">
        <v>173</v>
      </c>
      <c r="D188" s="34">
        <v>93410.156000000003</v>
      </c>
      <c r="E188" s="34">
        <v>8007.52</v>
      </c>
      <c r="F188" s="34">
        <v>15786.111999999999</v>
      </c>
      <c r="G188" s="34">
        <v>125697.71400000001</v>
      </c>
      <c r="H188" s="34">
        <v>80816.031000000003</v>
      </c>
      <c r="I188" s="69">
        <v>28899.174999999999</v>
      </c>
      <c r="J188" s="34">
        <v>15426.441999999999</v>
      </c>
      <c r="K188" s="34">
        <v>88482.255999999994</v>
      </c>
      <c r="L188" s="34">
        <v>45380.991999999998</v>
      </c>
      <c r="M188" s="34">
        <v>162103.69200000001</v>
      </c>
      <c r="N188" s="34">
        <v>5096.732</v>
      </c>
      <c r="O188" s="69">
        <v>6441.1536500000002</v>
      </c>
      <c r="P188" s="34">
        <f t="shared" si="3"/>
        <v>675547.97564999992</v>
      </c>
    </row>
    <row r="189" spans="2:16" ht="12" customHeight="1" thickBot="1" x14ac:dyDescent="0.25">
      <c r="C189" s="5"/>
      <c r="D189" s="4"/>
      <c r="E189" s="4"/>
      <c r="F189" s="4"/>
      <c r="G189" s="4"/>
      <c r="H189" s="4"/>
      <c r="I189" s="70"/>
      <c r="J189" s="4"/>
      <c r="K189" s="4"/>
      <c r="L189" s="4"/>
      <c r="M189" s="4"/>
      <c r="N189" s="4"/>
      <c r="O189" s="70"/>
      <c r="P189" s="4"/>
    </row>
    <row r="190" spans="2:16" ht="12" customHeight="1" thickBot="1" x14ac:dyDescent="0.25">
      <c r="B190" s="35" t="s">
        <v>24</v>
      </c>
      <c r="C190" s="35" t="s">
        <v>23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68">
        <v>-15000</v>
      </c>
      <c r="J190" s="36">
        <v>-2500</v>
      </c>
      <c r="K190" s="36">
        <v>0</v>
      </c>
      <c r="L190" s="36">
        <v>0</v>
      </c>
      <c r="M190" s="36">
        <v>0</v>
      </c>
      <c r="N190" s="36">
        <v>0</v>
      </c>
      <c r="O190" s="68">
        <v>-17500</v>
      </c>
      <c r="P190" s="36">
        <f t="shared" si="3"/>
        <v>-35000</v>
      </c>
    </row>
    <row r="191" spans="2:16" ht="12" customHeight="1" x14ac:dyDescent="0.2"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2:16" ht="12" customHeight="1" x14ac:dyDescent="0.2">
      <c r="B192" s="2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3:16" ht="12" customHeight="1" x14ac:dyDescent="0.2"/>
    <row r="194" spans="3:16" ht="12" customHeight="1" x14ac:dyDescent="0.2"/>
    <row r="195" spans="3:16" ht="12" customHeight="1" x14ac:dyDescent="0.2"/>
    <row r="196" spans="3:16" ht="12" customHeight="1" x14ac:dyDescent="0.2"/>
    <row r="197" spans="3:16" ht="12" customHeight="1" x14ac:dyDescent="0.2">
      <c r="C197" s="5"/>
      <c r="D197" s="4"/>
      <c r="E197" s="4"/>
      <c r="F197" s="4"/>
      <c r="G197" s="4"/>
      <c r="M197" s="4"/>
      <c r="N197" s="4"/>
      <c r="O197" s="4"/>
    </row>
    <row r="198" spans="3:16" ht="12" customHeight="1" x14ac:dyDescent="0.2"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3:16" ht="12" customHeight="1" x14ac:dyDescent="0.2"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3:16" ht="12" customHeight="1" x14ac:dyDescent="0.2"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3:16" x14ac:dyDescent="0.2"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3:16" x14ac:dyDescent="0.2"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3:16" x14ac:dyDescent="0.2"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3:16" x14ac:dyDescent="0.2"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3:16" x14ac:dyDescent="0.2"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3:16" x14ac:dyDescent="0.2"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3:16" x14ac:dyDescent="0.2"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3:16" x14ac:dyDescent="0.2"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4:16" x14ac:dyDescent="0.2"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4:16" x14ac:dyDescent="0.2"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4:16" x14ac:dyDescent="0.2"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4:16" x14ac:dyDescent="0.2"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4:16" x14ac:dyDescent="0.2"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4:16" x14ac:dyDescent="0.2"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4:16" x14ac:dyDescent="0.2"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4:16" x14ac:dyDescent="0.2"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4:16" x14ac:dyDescent="0.2"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4:16" x14ac:dyDescent="0.2"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4:16" x14ac:dyDescent="0.2"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4:16" x14ac:dyDescent="0.2"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4:16" x14ac:dyDescent="0.2"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4:16" x14ac:dyDescent="0.2"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4:16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4:16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4:16" x14ac:dyDescent="0.2"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4:16" x14ac:dyDescent="0.2"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4:16" x14ac:dyDescent="0.2"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4:16" x14ac:dyDescent="0.2"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4:16" x14ac:dyDescent="0.2"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4:16" x14ac:dyDescent="0.2"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4:16" x14ac:dyDescent="0.2"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4:16" x14ac:dyDescent="0.2"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4:16" x14ac:dyDescent="0.2">
      <c r="H472" s="4"/>
      <c r="I472" s="4"/>
      <c r="J472" s="4"/>
      <c r="K472" s="4"/>
      <c r="L472" s="4"/>
      <c r="M472" s="4"/>
      <c r="N472" s="4"/>
      <c r="O472" s="4"/>
    </row>
  </sheetData>
  <pageMargins left="0.7" right="0.7" top="0.75" bottom="0.75" header="0.3" footer="0.3"/>
  <pageSetup paperSize="9" scale="67" fitToHeight="0" orientation="landscape" r:id="rId1"/>
  <ignoredErrors>
    <ignoredError sqref="B220:P389 B37:C74 P37:P74 B76:C190 P76:P190 B191:C219 P191:P2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tabColor theme="4"/>
    <pageSetUpPr fitToPage="1"/>
  </sheetPr>
  <dimension ref="A1:Q472"/>
  <sheetViews>
    <sheetView showGridLines="0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6384" width="9.33203125" style="1"/>
  </cols>
  <sheetData>
    <row r="1" spans="1:17" ht="12" customHeight="1" thickBot="1" x14ac:dyDescent="0.25">
      <c r="A1"/>
      <c r="B1" s="1" t="s">
        <v>182</v>
      </c>
    </row>
    <row r="2" spans="1:17" ht="17.100000000000001" customHeight="1" thickBot="1" x14ac:dyDescent="0.3">
      <c r="B2" s="12" t="s">
        <v>200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7" ht="12" customHeight="1" x14ac:dyDescent="0.2">
      <c r="B3" s="14"/>
      <c r="C3" s="14"/>
      <c r="D3" s="57" t="s">
        <v>201</v>
      </c>
      <c r="E3" s="57" t="s">
        <v>211</v>
      </c>
      <c r="F3" s="57" t="s">
        <v>202</v>
      </c>
      <c r="G3" s="57" t="s">
        <v>203</v>
      </c>
      <c r="H3" s="53" t="s">
        <v>204</v>
      </c>
      <c r="I3" s="53" t="s">
        <v>205</v>
      </c>
      <c r="J3" s="53" t="s">
        <v>212</v>
      </c>
      <c r="K3" s="53" t="s">
        <v>206</v>
      </c>
      <c r="L3" s="53" t="s">
        <v>207</v>
      </c>
      <c r="M3" s="53" t="s">
        <v>208</v>
      </c>
      <c r="N3" s="53" t="s">
        <v>209</v>
      </c>
      <c r="O3" s="53" t="s">
        <v>210</v>
      </c>
      <c r="P3" s="61" t="s">
        <v>175</v>
      </c>
    </row>
    <row r="4" spans="1:17" ht="12" customHeight="1" thickBot="1" x14ac:dyDescent="0.25">
      <c r="B4" s="9"/>
      <c r="C4" s="9"/>
      <c r="D4" s="58" t="s">
        <v>177</v>
      </c>
      <c r="E4" s="58" t="s">
        <v>177</v>
      </c>
      <c r="F4" s="58" t="s">
        <v>177</v>
      </c>
      <c r="G4" s="58" t="s">
        <v>177</v>
      </c>
      <c r="H4" s="54" t="s">
        <v>177</v>
      </c>
      <c r="I4" s="54" t="s">
        <v>177</v>
      </c>
      <c r="J4" s="54" t="s">
        <v>177</v>
      </c>
      <c r="K4" s="54" t="s">
        <v>177</v>
      </c>
      <c r="L4" s="54" t="s">
        <v>177</v>
      </c>
      <c r="M4" s="54" t="s">
        <v>177</v>
      </c>
      <c r="N4" s="54" t="s">
        <v>177</v>
      </c>
      <c r="O4" s="54" t="s">
        <v>177</v>
      </c>
      <c r="P4" s="54" t="s">
        <v>177</v>
      </c>
    </row>
    <row r="5" spans="1:17" ht="12" customHeight="1" x14ac:dyDescent="0.2">
      <c r="B5" s="15" t="s">
        <v>0</v>
      </c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7" ht="12" customHeight="1" x14ac:dyDescent="0.2">
      <c r="C6" s="5" t="s">
        <v>1</v>
      </c>
      <c r="D6" s="18"/>
      <c r="E6" s="18"/>
      <c r="F6" s="18"/>
      <c r="G6" s="18"/>
      <c r="H6" s="172"/>
      <c r="I6" s="18"/>
      <c r="J6" s="183"/>
      <c r="K6" s="162"/>
      <c r="L6" s="18"/>
      <c r="M6" s="18"/>
      <c r="N6" s="18"/>
      <c r="O6" s="18"/>
      <c r="P6" s="18"/>
    </row>
    <row r="7" spans="1:17" ht="12" customHeight="1" x14ac:dyDescent="0.2">
      <c r="C7" s="19" t="s">
        <v>2</v>
      </c>
      <c r="D7" s="20">
        <v>-3265671.2560000001</v>
      </c>
      <c r="E7" s="88">
        <v>-194574.56104</v>
      </c>
      <c r="F7" s="20">
        <v>-186436.33581999998</v>
      </c>
      <c r="G7" s="20">
        <v>-3264883.8402199997</v>
      </c>
      <c r="H7" s="173">
        <v>-191770.82421000002</v>
      </c>
      <c r="I7" s="20">
        <v>-200806.61486999999</v>
      </c>
      <c r="J7" s="184">
        <v>-3276273.6081099999</v>
      </c>
      <c r="K7" s="20">
        <v>-194339.57261</v>
      </c>
      <c r="L7" s="20">
        <v>-187672.09062999999</v>
      </c>
      <c r="M7" s="20">
        <v>-3274729.1121399999</v>
      </c>
      <c r="N7" s="20">
        <v>-189205.95298</v>
      </c>
      <c r="O7" s="20">
        <v>-203089.86177000002</v>
      </c>
      <c r="P7" s="20">
        <f>SUM(D7:O7)</f>
        <v>-14629453.6304</v>
      </c>
    </row>
    <row r="8" spans="1:17" ht="12" customHeight="1" x14ac:dyDescent="0.2">
      <c r="C8" s="6" t="s">
        <v>3</v>
      </c>
      <c r="D8" s="21"/>
      <c r="E8" s="21"/>
      <c r="F8" s="21"/>
      <c r="G8" s="21"/>
      <c r="H8" s="174"/>
      <c r="I8" s="21"/>
      <c r="J8" s="185"/>
      <c r="K8" s="21"/>
      <c r="L8" s="21"/>
      <c r="M8" s="21"/>
      <c r="N8" s="21"/>
      <c r="O8" s="21"/>
      <c r="P8" s="21"/>
    </row>
    <row r="9" spans="1:17" ht="12" customHeight="1" x14ac:dyDescent="0.2">
      <c r="C9" s="1" t="s">
        <v>4</v>
      </c>
      <c r="D9" s="22"/>
      <c r="E9" s="22"/>
      <c r="F9" s="22"/>
      <c r="G9" s="22"/>
      <c r="H9" s="175"/>
      <c r="I9" s="22"/>
      <c r="J9" s="186"/>
      <c r="K9" s="22"/>
      <c r="L9" s="22"/>
      <c r="M9" s="22"/>
      <c r="N9" s="22"/>
      <c r="O9" s="22"/>
      <c r="P9" s="22"/>
    </row>
    <row r="10" spans="1:17" ht="12" customHeight="1" x14ac:dyDescent="0.2">
      <c r="B10" s="9" t="s">
        <v>5</v>
      </c>
      <c r="C10" s="89" t="s">
        <v>213</v>
      </c>
      <c r="D10" s="90">
        <v>-3265671.2560000001</v>
      </c>
      <c r="E10" s="91">
        <v>-194574.56104</v>
      </c>
      <c r="F10" s="90">
        <v>-186436.33581999998</v>
      </c>
      <c r="G10" s="22">
        <v>-3264883.8402199997</v>
      </c>
      <c r="H10" s="175">
        <v>-191770.82421000002</v>
      </c>
      <c r="I10" s="22">
        <v>-185806.61486999999</v>
      </c>
      <c r="J10" s="186">
        <v>-3273773.6081099999</v>
      </c>
      <c r="K10" s="90">
        <v>-194339.57261</v>
      </c>
      <c r="L10" s="90">
        <v>-187672.09062999999</v>
      </c>
      <c r="M10" s="90">
        <v>-3274729.1121399999</v>
      </c>
      <c r="N10" s="90">
        <v>-189205.95298</v>
      </c>
      <c r="O10" s="22">
        <v>-185589.86177000002</v>
      </c>
      <c r="P10" s="22">
        <f t="shared" ref="P10:P69" si="0">SUM(D10:O10)</f>
        <v>-14594453.6304</v>
      </c>
      <c r="Q10" s="9"/>
    </row>
    <row r="11" spans="1:17" ht="12" customHeight="1" x14ac:dyDescent="0.2">
      <c r="C11" s="1" t="s">
        <v>23</v>
      </c>
      <c r="D11" s="22"/>
      <c r="E11" s="90"/>
      <c r="F11" s="22"/>
      <c r="G11" s="22"/>
      <c r="H11" s="175"/>
      <c r="I11" s="22"/>
      <c r="J11" s="186"/>
      <c r="K11" s="22"/>
      <c r="L11" s="22"/>
      <c r="M11" s="22"/>
      <c r="N11" s="22"/>
      <c r="O11" s="22"/>
      <c r="P11" s="22"/>
    </row>
    <row r="12" spans="1:17" ht="12" customHeight="1" x14ac:dyDescent="0.2">
      <c r="B12" s="1" t="s">
        <v>24</v>
      </c>
      <c r="C12" s="92" t="s">
        <v>98</v>
      </c>
      <c r="D12" s="93">
        <v>0</v>
      </c>
      <c r="E12" s="93">
        <v>0</v>
      </c>
      <c r="F12" s="93">
        <v>0</v>
      </c>
      <c r="G12" s="93">
        <v>0</v>
      </c>
      <c r="H12" s="176">
        <v>0</v>
      </c>
      <c r="I12" s="93">
        <v>-15000</v>
      </c>
      <c r="J12" s="188">
        <v>-2500</v>
      </c>
      <c r="K12" s="93">
        <v>0</v>
      </c>
      <c r="L12" s="93">
        <v>0</v>
      </c>
      <c r="M12" s="93">
        <v>0</v>
      </c>
      <c r="N12" s="93">
        <v>0</v>
      </c>
      <c r="O12" s="93">
        <v>-17500</v>
      </c>
      <c r="P12" s="93">
        <f>SUM(D12:O12)</f>
        <v>-35000</v>
      </c>
    </row>
    <row r="13" spans="1:17" ht="12" customHeight="1" x14ac:dyDescent="0.2">
      <c r="C13" s="5" t="s">
        <v>6</v>
      </c>
      <c r="D13" s="22"/>
      <c r="E13" s="22"/>
      <c r="F13" s="22"/>
      <c r="G13" s="22"/>
      <c r="H13" s="175"/>
      <c r="I13" s="22"/>
      <c r="J13" s="186"/>
      <c r="K13" s="205"/>
      <c r="L13" s="67"/>
      <c r="M13" s="67"/>
      <c r="N13" s="22"/>
      <c r="O13" s="22"/>
      <c r="P13" s="22"/>
    </row>
    <row r="14" spans="1:17" ht="12" customHeight="1" x14ac:dyDescent="0.2">
      <c r="C14" s="1" t="s">
        <v>2</v>
      </c>
      <c r="D14" s="62">
        <v>61419131.443129987</v>
      </c>
      <c r="E14" s="21">
        <v>69227991.328879997</v>
      </c>
      <c r="F14" s="21">
        <v>62801159.506769985</v>
      </c>
      <c r="G14" s="21">
        <v>40490074.516479991</v>
      </c>
      <c r="H14" s="174">
        <v>55174604.966219999</v>
      </c>
      <c r="I14" s="21">
        <v>37012870.070479989</v>
      </c>
      <c r="J14" s="185">
        <v>37715731.18163</v>
      </c>
      <c r="K14" s="204">
        <v>67565976.302919999</v>
      </c>
      <c r="L14" s="73">
        <v>50969451.419150002</v>
      </c>
      <c r="M14" s="73">
        <v>45661086.59243001</v>
      </c>
      <c r="N14" s="21">
        <v>80626482.976679996</v>
      </c>
      <c r="O14" s="21">
        <v>47676964.842789993</v>
      </c>
      <c r="P14" s="21">
        <f>SUM(D14:O14)</f>
        <v>656341525.14756</v>
      </c>
    </row>
    <row r="15" spans="1:17" ht="12" customHeight="1" x14ac:dyDescent="0.2">
      <c r="C15" s="1" t="s">
        <v>85</v>
      </c>
      <c r="D15" s="22">
        <v>123548.48376</v>
      </c>
      <c r="E15" s="22">
        <v>-94649.053199999995</v>
      </c>
      <c r="F15" s="22">
        <v>-38004.324999999997</v>
      </c>
      <c r="G15" s="22">
        <v>-95546.472439999998</v>
      </c>
      <c r="H15" s="175">
        <v>-421223.87624000001</v>
      </c>
      <c r="I15" s="22">
        <v>-1585524.9123399998</v>
      </c>
      <c r="J15" s="186">
        <v>-260891.17348</v>
      </c>
      <c r="K15" s="205">
        <v>-69222.700830000002</v>
      </c>
      <c r="L15" s="67">
        <v>-71563.859890000007</v>
      </c>
      <c r="M15" s="67">
        <v>-73513.318220000001</v>
      </c>
      <c r="N15" s="22">
        <v>-679727.65557000006</v>
      </c>
      <c r="O15" s="22">
        <v>-1121097.9195000001</v>
      </c>
      <c r="P15" s="22">
        <f>SUM(D15:O15)</f>
        <v>-4387416.7829499999</v>
      </c>
    </row>
    <row r="16" spans="1:17" ht="12" customHeight="1" x14ac:dyDescent="0.2">
      <c r="C16" s="19" t="s">
        <v>86</v>
      </c>
      <c r="D16" s="23">
        <v>61295582.959369987</v>
      </c>
      <c r="E16" s="23">
        <v>69322640.382080004</v>
      </c>
      <c r="F16" s="23">
        <v>62839163.831769988</v>
      </c>
      <c r="G16" s="23">
        <v>40585620.988919988</v>
      </c>
      <c r="H16" s="177">
        <v>55595828.842459999</v>
      </c>
      <c r="I16" s="23">
        <v>38598394.982819989</v>
      </c>
      <c r="J16" s="187">
        <v>37976622.355109997</v>
      </c>
      <c r="K16" s="23">
        <v>67635199.003749996</v>
      </c>
      <c r="L16" s="71">
        <v>51041015.279040001</v>
      </c>
      <c r="M16" s="71">
        <v>45734599.910650007</v>
      </c>
      <c r="N16" s="23">
        <v>81306210.632249996</v>
      </c>
      <c r="O16" s="23">
        <v>48798062.762289993</v>
      </c>
      <c r="P16" s="23">
        <f>P41+P66+P73+P75+P80+P83+P102+P110+P118+P135+P144+P173+P181+P177</f>
        <v>660728941.93050992</v>
      </c>
    </row>
    <row r="17" spans="2:16" ht="12" customHeight="1" x14ac:dyDescent="0.2">
      <c r="C17" s="6" t="s">
        <v>3</v>
      </c>
      <c r="D17" s="22"/>
      <c r="E17" s="22"/>
      <c r="F17" s="22"/>
      <c r="G17" s="22"/>
      <c r="H17" s="175"/>
      <c r="I17" s="22"/>
      <c r="J17" s="180"/>
      <c r="K17" s="205"/>
      <c r="L17" s="67"/>
      <c r="M17" s="67"/>
      <c r="N17" s="22"/>
      <c r="O17" s="22"/>
      <c r="P17" s="22"/>
    </row>
    <row r="18" spans="2:16" ht="12" customHeight="1" x14ac:dyDescent="0.2">
      <c r="C18" s="1" t="s">
        <v>4</v>
      </c>
      <c r="D18" s="22"/>
      <c r="E18" s="22"/>
      <c r="F18" s="22"/>
      <c r="G18" s="22"/>
      <c r="H18" s="175"/>
      <c r="I18" s="22"/>
      <c r="J18" s="181"/>
      <c r="K18" s="205"/>
      <c r="L18" s="67"/>
      <c r="M18" s="67"/>
      <c r="N18" s="22"/>
      <c r="O18" s="22"/>
      <c r="P18" s="22"/>
    </row>
    <row r="19" spans="2:16" ht="12" customHeight="1" x14ac:dyDescent="0.2">
      <c r="B19" s="1" t="s">
        <v>7</v>
      </c>
      <c r="C19" s="1" t="s">
        <v>87</v>
      </c>
      <c r="D19" s="22">
        <v>25436258.382569987</v>
      </c>
      <c r="E19" s="22">
        <v>22024326.616189998</v>
      </c>
      <c r="F19" s="22">
        <v>23462477.076289982</v>
      </c>
      <c r="G19" s="22">
        <v>18083075.117579997</v>
      </c>
      <c r="H19" s="175">
        <v>28742437.543590005</v>
      </c>
      <c r="I19" s="22">
        <v>19014441.317189999</v>
      </c>
      <c r="J19" s="181">
        <v>23119691.77606</v>
      </c>
      <c r="K19" s="205">
        <v>24418209.270679999</v>
      </c>
      <c r="L19" s="67">
        <v>29424666.71291</v>
      </c>
      <c r="M19" s="67">
        <v>23365832.66209</v>
      </c>
      <c r="N19" s="22">
        <v>16774791.935210001</v>
      </c>
      <c r="O19" s="22">
        <v>28886863.806239996</v>
      </c>
      <c r="P19" s="22">
        <f t="shared" si="0"/>
        <v>282753072.2166</v>
      </c>
    </row>
    <row r="20" spans="2:16" ht="12" customHeight="1" x14ac:dyDescent="0.2">
      <c r="B20" s="1" t="s">
        <v>8</v>
      </c>
      <c r="C20" s="1" t="s">
        <v>88</v>
      </c>
      <c r="D20" s="22">
        <v>374944.40401999996</v>
      </c>
      <c r="E20" s="22">
        <v>263360.37044999999</v>
      </c>
      <c r="F20" s="22">
        <v>15785989.50481</v>
      </c>
      <c r="G20" s="22">
        <v>-656586.28460000001</v>
      </c>
      <c r="H20" s="175">
        <v>-337994.29552999994</v>
      </c>
      <c r="I20" s="22">
        <v>-2016928.81663</v>
      </c>
      <c r="J20" s="181">
        <v>-785173.47207000002</v>
      </c>
      <c r="K20" s="205">
        <v>-704492.11601999996</v>
      </c>
      <c r="L20" s="67">
        <v>-331413.07277999999</v>
      </c>
      <c r="M20" s="67">
        <v>251109.74221</v>
      </c>
      <c r="N20" s="22">
        <v>37123712.219779998</v>
      </c>
      <c r="O20" s="22">
        <v>781392.76419999998</v>
      </c>
      <c r="P20" s="22">
        <f t="shared" si="0"/>
        <v>49747920.947839998</v>
      </c>
    </row>
    <row r="21" spans="2:16" ht="12" customHeight="1" x14ac:dyDescent="0.2">
      <c r="B21" s="1" t="s">
        <v>9</v>
      </c>
      <c r="C21" s="1" t="s">
        <v>89</v>
      </c>
      <c r="D21" s="22">
        <v>10933076.507999999</v>
      </c>
      <c r="E21" s="22">
        <v>11560449.159</v>
      </c>
      <c r="F21" s="22">
        <v>63949.42</v>
      </c>
      <c r="G21" s="22">
        <v>12648.901</v>
      </c>
      <c r="H21" s="175">
        <v>9023.7509999982994</v>
      </c>
      <c r="I21" s="22">
        <v>85760.136999998198</v>
      </c>
      <c r="J21" s="181">
        <v>25218.819180000304</v>
      </c>
      <c r="K21" s="205">
        <v>-1224.7744399999999</v>
      </c>
      <c r="L21" s="67">
        <v>97907.292979999998</v>
      </c>
      <c r="M21" s="67">
        <v>11653.38184</v>
      </c>
      <c r="N21" s="22">
        <v>-5095.4452699999993</v>
      </c>
      <c r="O21" s="22">
        <v>-10669.03549</v>
      </c>
      <c r="P21" s="22">
        <f t="shared" si="0"/>
        <v>22782698.114800002</v>
      </c>
    </row>
    <row r="22" spans="2:16" ht="12" customHeight="1" x14ac:dyDescent="0.2">
      <c r="B22" s="1" t="s">
        <v>11</v>
      </c>
      <c r="C22" s="1" t="s">
        <v>183</v>
      </c>
      <c r="D22" s="22">
        <v>597661.27099999995</v>
      </c>
      <c r="E22" s="22">
        <v>493379.85700000002</v>
      </c>
      <c r="F22" s="22">
        <v>420968.86</v>
      </c>
      <c r="G22" s="22">
        <v>531988.99919999996</v>
      </c>
      <c r="H22" s="175">
        <v>343812.00819999998</v>
      </c>
      <c r="I22" s="22">
        <v>480702.97999000002</v>
      </c>
      <c r="J22" s="181">
        <v>563760.02099999995</v>
      </c>
      <c r="K22" s="205">
        <v>485201.57067000004</v>
      </c>
      <c r="L22" s="67">
        <v>442525.76410000003</v>
      </c>
      <c r="M22" s="67">
        <v>525858.33680000005</v>
      </c>
      <c r="N22" s="22">
        <v>505247.13099999999</v>
      </c>
      <c r="O22" s="22">
        <v>592682.49912000005</v>
      </c>
      <c r="P22" s="22">
        <f t="shared" si="0"/>
        <v>5983789.2980800001</v>
      </c>
    </row>
    <row r="23" spans="2:16" ht="12" customHeight="1" x14ac:dyDescent="0.2">
      <c r="B23" s="1" t="s">
        <v>12</v>
      </c>
      <c r="C23" s="1" t="s">
        <v>90</v>
      </c>
      <c r="D23" s="22">
        <v>8940.382529999999</v>
      </c>
      <c r="E23" s="22">
        <v>5151.9255000000003</v>
      </c>
      <c r="F23" s="22">
        <v>12204.4905</v>
      </c>
      <c r="G23" s="22">
        <v>5275.9417699999995</v>
      </c>
      <c r="H23" s="175">
        <v>5376.9086299999999</v>
      </c>
      <c r="I23" s="22">
        <v>5232.6018700000004</v>
      </c>
      <c r="J23" s="181">
        <v>4322.9755500000001</v>
      </c>
      <c r="K23" s="205">
        <v>4958.8310000000001</v>
      </c>
      <c r="L23" s="67">
        <v>11230.42056</v>
      </c>
      <c r="M23" s="67">
        <v>7642.78377</v>
      </c>
      <c r="N23" s="22">
        <v>14394.590390000001</v>
      </c>
      <c r="O23" s="22">
        <v>6220.3579800000007</v>
      </c>
      <c r="P23" s="22">
        <f t="shared" si="0"/>
        <v>90952.210049999994</v>
      </c>
    </row>
    <row r="24" spans="2:16" ht="12" customHeight="1" x14ac:dyDescent="0.2">
      <c r="C24" s="1" t="s">
        <v>13</v>
      </c>
      <c r="D24" s="22"/>
      <c r="E24" s="22"/>
      <c r="F24" s="22"/>
      <c r="G24" s="22"/>
      <c r="H24" s="175"/>
      <c r="I24" s="22"/>
      <c r="J24" s="181"/>
      <c r="K24" s="205"/>
      <c r="L24" s="22"/>
      <c r="M24" s="22"/>
      <c r="N24" s="22"/>
      <c r="O24" s="22"/>
      <c r="P24" s="22"/>
    </row>
    <row r="25" spans="2:16" ht="12" customHeight="1" x14ac:dyDescent="0.2">
      <c r="B25" s="1" t="s">
        <v>14</v>
      </c>
      <c r="C25" s="1" t="s">
        <v>91</v>
      </c>
      <c r="D25" s="22">
        <v>14696711.943439996</v>
      </c>
      <c r="E25" s="22">
        <v>27784006.891959995</v>
      </c>
      <c r="F25" s="22">
        <v>13446209.675089998</v>
      </c>
      <c r="G25" s="22">
        <v>12444237.742310001</v>
      </c>
      <c r="H25" s="175">
        <v>18630165.76763</v>
      </c>
      <c r="I25" s="22">
        <v>11716158.182329999</v>
      </c>
      <c r="J25" s="181">
        <v>5298048.2467799978</v>
      </c>
      <c r="K25" s="205">
        <v>36707859.480800003</v>
      </c>
      <c r="L25" s="22">
        <v>12909336.814869996</v>
      </c>
      <c r="M25" s="22">
        <v>12576568.166819999</v>
      </c>
      <c r="N25" s="22">
        <v>19131081.27107</v>
      </c>
      <c r="O25" s="67">
        <v>10796199.467459999</v>
      </c>
      <c r="P25" s="67">
        <f t="shared" si="0"/>
        <v>196136583.65055999</v>
      </c>
    </row>
    <row r="26" spans="2:16" ht="12" customHeight="1" x14ac:dyDescent="0.2">
      <c r="B26" s="1" t="s">
        <v>15</v>
      </c>
      <c r="C26" s="1" t="s">
        <v>92</v>
      </c>
      <c r="D26" s="22">
        <v>2767124.4022499998</v>
      </c>
      <c r="E26" s="22">
        <v>1910285.7684899999</v>
      </c>
      <c r="F26" s="22">
        <v>3798217.16891</v>
      </c>
      <c r="G26" s="22">
        <v>3075350.9090700001</v>
      </c>
      <c r="H26" s="175">
        <v>2220354.9934999999</v>
      </c>
      <c r="I26" s="22">
        <v>3708334.4785500001</v>
      </c>
      <c r="J26" s="181">
        <v>3037215.62622</v>
      </c>
      <c r="K26" s="205">
        <v>1477647.8762999999</v>
      </c>
      <c r="L26" s="22">
        <v>2743254.8905700003</v>
      </c>
      <c r="M26" s="22">
        <v>2838542.3439699998</v>
      </c>
      <c r="N26" s="22">
        <v>2299652.2817800003</v>
      </c>
      <c r="O26" s="22">
        <v>3080354.62604</v>
      </c>
      <c r="P26" s="22">
        <f t="shared" si="0"/>
        <v>32956335.365650002</v>
      </c>
    </row>
    <row r="27" spans="2:16" ht="12" customHeight="1" x14ac:dyDescent="0.2">
      <c r="B27" s="1" t="s">
        <v>16</v>
      </c>
      <c r="C27" s="1" t="s">
        <v>93</v>
      </c>
      <c r="D27" s="22">
        <v>2743758.7514</v>
      </c>
      <c r="E27" s="22">
        <v>2588992.18866</v>
      </c>
      <c r="F27" s="22">
        <v>2598377.6487699999</v>
      </c>
      <c r="G27" s="22">
        <v>2835006.9559400002</v>
      </c>
      <c r="H27" s="175">
        <v>2892128.8048400003</v>
      </c>
      <c r="I27" s="22">
        <v>2790863.89628</v>
      </c>
      <c r="J27" s="181">
        <v>2938250.50502</v>
      </c>
      <c r="K27" s="205">
        <v>2446885.8523899997</v>
      </c>
      <c r="L27" s="22">
        <v>2662965.1831300003</v>
      </c>
      <c r="M27" s="22">
        <v>2681823.3276499999</v>
      </c>
      <c r="N27" s="22">
        <v>2509542.70792</v>
      </c>
      <c r="O27" s="22">
        <v>2401625.5562899997</v>
      </c>
      <c r="P27" s="22">
        <f t="shared" si="0"/>
        <v>32090221.378289998</v>
      </c>
    </row>
    <row r="28" spans="2:16" ht="12" customHeight="1" x14ac:dyDescent="0.2">
      <c r="B28" s="1" t="s">
        <v>17</v>
      </c>
      <c r="C28" s="1" t="s">
        <v>94</v>
      </c>
      <c r="D28" s="22">
        <v>983870.91121000005</v>
      </c>
      <c r="E28" s="22">
        <v>457911.67167000001</v>
      </c>
      <c r="F28" s="22">
        <v>599717.51335000002</v>
      </c>
      <c r="G28" s="22">
        <v>1022719.04599</v>
      </c>
      <c r="H28" s="175">
        <v>556221.2495700001</v>
      </c>
      <c r="I28" s="22">
        <v>588582.80403</v>
      </c>
      <c r="J28" s="181">
        <v>1016230.8683499999</v>
      </c>
      <c r="K28" s="205">
        <v>420476.79642000003</v>
      </c>
      <c r="L28" s="22">
        <v>501836.10699</v>
      </c>
      <c r="M28" s="22">
        <v>774669.02883000008</v>
      </c>
      <c r="N28" s="22">
        <v>354356.70130000002</v>
      </c>
      <c r="O28" s="22">
        <v>410968.07987000002</v>
      </c>
      <c r="P28" s="22">
        <f t="shared" si="0"/>
        <v>7687560.7775800005</v>
      </c>
    </row>
    <row r="29" spans="2:16" ht="12" customHeight="1" x14ac:dyDescent="0.2">
      <c r="B29" s="1" t="s">
        <v>18</v>
      </c>
      <c r="C29" s="1" t="s">
        <v>95</v>
      </c>
      <c r="D29" s="22">
        <v>143438.09547999999</v>
      </c>
      <c r="E29" s="22">
        <v>103606.63283</v>
      </c>
      <c r="F29" s="22">
        <v>192577.69899999999</v>
      </c>
      <c r="G29" s="22">
        <v>163548.90700000001</v>
      </c>
      <c r="H29" s="175">
        <v>150323.32321</v>
      </c>
      <c r="I29" s="22">
        <v>143518.59400000001</v>
      </c>
      <c r="J29" s="181">
        <v>144619.06400000001</v>
      </c>
      <c r="K29" s="205">
        <v>175633.10500000001</v>
      </c>
      <c r="L29" s="22">
        <v>192988.93400000001</v>
      </c>
      <c r="M29" s="22">
        <v>152541.538</v>
      </c>
      <c r="N29" s="22">
        <v>152856.49100000001</v>
      </c>
      <c r="O29" s="22">
        <v>138420.69277000002</v>
      </c>
      <c r="P29" s="22">
        <f t="shared" si="0"/>
        <v>1854073.07629</v>
      </c>
    </row>
    <row r="30" spans="2:16" ht="12" customHeight="1" x14ac:dyDescent="0.2">
      <c r="B30" s="1" t="s">
        <v>19</v>
      </c>
      <c r="C30" s="1" t="s">
        <v>96</v>
      </c>
      <c r="D30" s="22">
        <v>1275088.98361</v>
      </c>
      <c r="E30" s="22">
        <v>1323762.83653</v>
      </c>
      <c r="F30" s="22">
        <v>1616312.4055599999</v>
      </c>
      <c r="G30" s="22">
        <v>1664568.3163399999</v>
      </c>
      <c r="H30" s="175">
        <v>996103.04813000001</v>
      </c>
      <c r="I30" s="22">
        <v>922769.45100999996</v>
      </c>
      <c r="J30" s="181">
        <v>1112559.95245</v>
      </c>
      <c r="K30" s="205">
        <v>1064195.99823</v>
      </c>
      <c r="L30" s="22">
        <v>1134008.6860400001</v>
      </c>
      <c r="M30" s="22">
        <v>1200290.0062500001</v>
      </c>
      <c r="N30" s="22">
        <v>1264759.4304899999</v>
      </c>
      <c r="O30" s="22">
        <v>975178.5925599999</v>
      </c>
      <c r="P30" s="22">
        <f t="shared" si="0"/>
        <v>14549597.707199998</v>
      </c>
    </row>
    <row r="31" spans="2:16" ht="12" customHeight="1" x14ac:dyDescent="0.2">
      <c r="C31" s="1" t="s">
        <v>185</v>
      </c>
      <c r="D31" s="22"/>
      <c r="E31" s="22"/>
      <c r="F31" s="22"/>
      <c r="G31" s="22"/>
      <c r="H31" s="175"/>
      <c r="I31" s="22"/>
      <c r="J31" s="181"/>
      <c r="K31" s="205"/>
      <c r="L31" s="22"/>
      <c r="M31" s="22"/>
      <c r="N31" s="22"/>
      <c r="O31" s="22"/>
      <c r="P31" s="22"/>
    </row>
    <row r="32" spans="2:16" ht="12" customHeight="1" x14ac:dyDescent="0.2">
      <c r="B32" s="1" t="s">
        <v>20</v>
      </c>
      <c r="C32" s="84" t="s">
        <v>186</v>
      </c>
      <c r="D32" s="22">
        <v>1042557.86771</v>
      </c>
      <c r="E32" s="22">
        <v>451415.32679000002</v>
      </c>
      <c r="F32" s="22">
        <v>470253.59499999997</v>
      </c>
      <c r="G32" s="22">
        <v>905504.62399999995</v>
      </c>
      <c r="H32" s="175">
        <v>559040.49100000004</v>
      </c>
      <c r="I32" s="22">
        <v>721296.11600000004</v>
      </c>
      <c r="J32" s="181">
        <v>900737.80599999998</v>
      </c>
      <c r="K32" s="205">
        <v>724908.46200000006</v>
      </c>
      <c r="L32" s="22">
        <v>471237.3</v>
      </c>
      <c r="M32" s="22">
        <v>830776.08499999996</v>
      </c>
      <c r="N32" s="22">
        <v>488246.12900000002</v>
      </c>
      <c r="O32" s="22">
        <v>423227.91269999999</v>
      </c>
      <c r="P32" s="22">
        <f t="shared" si="0"/>
        <v>7989201.7151999995</v>
      </c>
    </row>
    <row r="33" spans="1:16" ht="12" customHeight="1" x14ac:dyDescent="0.2">
      <c r="C33" s="84" t="s">
        <v>194</v>
      </c>
      <c r="D33" s="22"/>
      <c r="E33" s="22"/>
      <c r="F33" s="22"/>
      <c r="G33" s="22"/>
      <c r="H33" s="175"/>
      <c r="I33" s="22"/>
      <c r="J33" s="181"/>
      <c r="K33" s="205"/>
      <c r="L33" s="22"/>
      <c r="M33" s="22"/>
      <c r="N33" s="22"/>
      <c r="O33" s="22"/>
      <c r="P33" s="22"/>
    </row>
    <row r="34" spans="1:16" ht="12" customHeight="1" x14ac:dyDescent="0.2">
      <c r="B34" s="84" t="s">
        <v>195</v>
      </c>
      <c r="C34" s="84" t="s">
        <v>196</v>
      </c>
      <c r="D34" s="22">
        <v>0</v>
      </c>
      <c r="E34" s="22">
        <v>0</v>
      </c>
      <c r="F34" s="22">
        <v>0</v>
      </c>
      <c r="G34" s="22">
        <v>0</v>
      </c>
      <c r="H34" s="175">
        <v>0</v>
      </c>
      <c r="I34" s="22">
        <v>0</v>
      </c>
      <c r="J34" s="181">
        <v>0</v>
      </c>
      <c r="K34" s="205">
        <v>0</v>
      </c>
      <c r="L34" s="22">
        <v>319146.234</v>
      </c>
      <c r="M34" s="22">
        <v>0</v>
      </c>
      <c r="N34" s="22">
        <v>0</v>
      </c>
      <c r="O34" s="22">
        <v>0</v>
      </c>
      <c r="P34" s="22">
        <f t="shared" si="0"/>
        <v>319146.234</v>
      </c>
    </row>
    <row r="35" spans="1:16" ht="12" customHeight="1" x14ac:dyDescent="0.2">
      <c r="C35" s="1" t="s">
        <v>21</v>
      </c>
      <c r="D35" s="22"/>
      <c r="E35" s="22"/>
      <c r="F35" s="22"/>
      <c r="G35" s="22"/>
      <c r="H35" s="175"/>
      <c r="I35" s="22"/>
      <c r="J35" s="181"/>
      <c r="K35" s="205"/>
      <c r="L35" s="22"/>
      <c r="M35" s="22"/>
      <c r="N35" s="22"/>
      <c r="O35" s="22"/>
      <c r="P35" s="22"/>
    </row>
    <row r="36" spans="1:16" ht="12" customHeight="1" x14ac:dyDescent="0.2">
      <c r="B36" s="1" t="s">
        <v>22</v>
      </c>
      <c r="C36" s="1" t="s">
        <v>97</v>
      </c>
      <c r="D36" s="22">
        <v>415699.53990999999</v>
      </c>
      <c r="E36" s="22">
        <v>261342.08381000007</v>
      </c>
      <c r="F36" s="22">
        <v>333904.44948999997</v>
      </c>
      <c r="G36" s="22">
        <v>402735.34087999997</v>
      </c>
      <c r="H36" s="175">
        <v>407611.37244999991</v>
      </c>
      <c r="I36" s="22">
        <v>-1147861.67114</v>
      </c>
      <c r="J36" s="181">
        <v>340248.99308999989</v>
      </c>
      <c r="K36" s="205">
        <v>345715.94988999999</v>
      </c>
      <c r="L36" s="22">
        <v>389760.15178000001</v>
      </c>
      <c r="M36" s="22">
        <v>443779.18919999996</v>
      </c>
      <c r="N36" s="22">
        <v>12937.53300999999</v>
      </c>
      <c r="O36" s="22">
        <v>-805500.47694999992</v>
      </c>
      <c r="P36" s="22">
        <f>SUM(D36:O36)</f>
        <v>1400372.4554199995</v>
      </c>
    </row>
    <row r="37" spans="1:16" ht="12" customHeight="1" thickBot="1" x14ac:dyDescent="0.25">
      <c r="B37" s="24" t="s">
        <v>25</v>
      </c>
      <c r="C37" s="25" t="s">
        <v>26</v>
      </c>
      <c r="D37" s="26">
        <v>58153460.187129989</v>
      </c>
      <c r="E37" s="26">
        <v>69033416.767839998</v>
      </c>
      <c r="F37" s="26">
        <v>62614723.170949988</v>
      </c>
      <c r="G37" s="26">
        <v>37225190.676259995</v>
      </c>
      <c r="H37" s="178">
        <v>54982834.142009996</v>
      </c>
      <c r="I37" s="26">
        <v>36812063.455609992</v>
      </c>
      <c r="J37" s="182">
        <v>34439457.573519997</v>
      </c>
      <c r="K37" s="155">
        <v>67371636.730309993</v>
      </c>
      <c r="L37" s="26">
        <v>50781779.32852</v>
      </c>
      <c r="M37" s="26">
        <v>42386357.480290011</v>
      </c>
      <c r="N37" s="26">
        <v>80437277.023699999</v>
      </c>
      <c r="O37" s="26">
        <v>47473874.981019996</v>
      </c>
      <c r="P37" s="26">
        <f>SUM(D37:O37)</f>
        <v>641712071.51715994</v>
      </c>
    </row>
    <row r="38" spans="1:16" ht="12" customHeight="1" x14ac:dyDescent="0.2">
      <c r="D38" s="3"/>
      <c r="E38" s="3"/>
      <c r="F38" s="3"/>
      <c r="G38" s="75"/>
      <c r="H38" s="3"/>
      <c r="I38" s="75"/>
      <c r="J38" s="3"/>
      <c r="K38" s="3"/>
      <c r="L38" s="75"/>
      <c r="M38" s="75"/>
      <c r="N38" s="75"/>
      <c r="O38" s="3"/>
      <c r="P38" s="3"/>
    </row>
    <row r="39" spans="1:16" ht="12" customHeight="1" x14ac:dyDescent="0.2">
      <c r="B39" s="52" t="s">
        <v>27</v>
      </c>
      <c r="D39" s="3"/>
      <c r="E39" s="3"/>
      <c r="F39" s="3"/>
      <c r="G39" s="70"/>
      <c r="H39" s="3"/>
      <c r="I39" s="75"/>
      <c r="J39" s="3"/>
      <c r="K39" s="3"/>
      <c r="L39" s="75"/>
      <c r="M39" s="75"/>
      <c r="N39" s="75"/>
      <c r="O39" s="3"/>
      <c r="P39" s="3"/>
    </row>
    <row r="40" spans="1:16" ht="12" customHeight="1" thickBot="1" x14ac:dyDescent="0.25">
      <c r="B40" s="2" t="s">
        <v>174</v>
      </c>
      <c r="D40" s="4"/>
      <c r="E40" s="4"/>
      <c r="F40" s="4"/>
      <c r="G40" s="70"/>
      <c r="H40" s="4"/>
      <c r="I40" s="70"/>
      <c r="J40" s="4"/>
      <c r="K40" s="4"/>
      <c r="L40" s="70"/>
      <c r="M40" s="70"/>
      <c r="N40" s="70"/>
      <c r="O40" s="4"/>
      <c r="P40" s="4"/>
    </row>
    <row r="41" spans="1:16" ht="12" customHeight="1" x14ac:dyDescent="0.2">
      <c r="B41" s="28" t="s">
        <v>7</v>
      </c>
      <c r="C41" s="28" t="s">
        <v>28</v>
      </c>
      <c r="D41" s="29">
        <v>25436258.382569987</v>
      </c>
      <c r="E41" s="29">
        <v>22024326.616189998</v>
      </c>
      <c r="F41" s="29">
        <v>23462477.076289982</v>
      </c>
      <c r="G41" s="137">
        <v>18083075.117579997</v>
      </c>
      <c r="H41" s="156">
        <v>28742437.543590005</v>
      </c>
      <c r="I41" s="66">
        <v>19014441.317189999</v>
      </c>
      <c r="J41" s="189">
        <v>23119691.77606</v>
      </c>
      <c r="K41" s="156">
        <v>24418209.270679999</v>
      </c>
      <c r="L41" s="66">
        <v>29424666.71291</v>
      </c>
      <c r="M41" s="66">
        <v>23365832.66209</v>
      </c>
      <c r="N41" s="66">
        <v>16774791.935210001</v>
      </c>
      <c r="O41" s="29">
        <v>28886863.806239996</v>
      </c>
      <c r="P41" s="29">
        <f t="shared" si="0"/>
        <v>282753072.2166</v>
      </c>
    </row>
    <row r="42" spans="1:16" ht="12" customHeight="1" x14ac:dyDescent="0.2">
      <c r="B42" s="1" t="s">
        <v>29</v>
      </c>
      <c r="C42" s="27" t="s">
        <v>99</v>
      </c>
      <c r="D42" s="30">
        <v>25209185.307619989</v>
      </c>
      <c r="E42" s="30">
        <v>21668767.09285</v>
      </c>
      <c r="F42" s="30">
        <v>23114125.649779983</v>
      </c>
      <c r="G42" s="138">
        <v>17642647.604389999</v>
      </c>
      <c r="H42" s="157">
        <v>28385629.058050003</v>
      </c>
      <c r="I42" s="64">
        <v>18662986.082529999</v>
      </c>
      <c r="J42" s="190">
        <v>22838514.21226</v>
      </c>
      <c r="K42" s="157">
        <v>24118944.884709999</v>
      </c>
      <c r="L42" s="64">
        <v>29117353.20786</v>
      </c>
      <c r="M42" s="64">
        <v>22966314.250500001</v>
      </c>
      <c r="N42" s="64">
        <v>16343225.899220001</v>
      </c>
      <c r="O42" s="30">
        <v>28472440.343169998</v>
      </c>
      <c r="P42" s="30">
        <f t="shared" si="0"/>
        <v>278540133.59293997</v>
      </c>
    </row>
    <row r="43" spans="1:16" ht="12" customHeight="1" x14ac:dyDescent="0.2">
      <c r="B43" s="1" t="s">
        <v>30</v>
      </c>
      <c r="C43" s="1" t="s">
        <v>100</v>
      </c>
      <c r="D43" s="31">
        <v>45386265.512849994</v>
      </c>
      <c r="E43" s="31">
        <v>40954537.624809995</v>
      </c>
      <c r="F43" s="31">
        <v>44524426.498689987</v>
      </c>
      <c r="G43" s="139">
        <v>37877294.81064</v>
      </c>
      <c r="H43" s="63">
        <v>48631058.380889997</v>
      </c>
      <c r="I43" s="59">
        <v>38905437.646930002</v>
      </c>
      <c r="J43" s="191">
        <v>43078967.765069999</v>
      </c>
      <c r="K43" s="63">
        <v>44360814.083070002</v>
      </c>
      <c r="L43" s="59">
        <v>50066316.619819999</v>
      </c>
      <c r="M43" s="59">
        <v>43241197.584550001</v>
      </c>
      <c r="N43" s="59">
        <v>36639924.519050002</v>
      </c>
      <c r="O43" s="31">
        <v>49712000.840180002</v>
      </c>
      <c r="P43" s="31">
        <f t="shared" si="0"/>
        <v>523378241.88654995</v>
      </c>
    </row>
    <row r="44" spans="1:16" ht="12" customHeight="1" x14ac:dyDescent="0.2">
      <c r="C44" s="6" t="s">
        <v>101</v>
      </c>
      <c r="D44" s="31"/>
      <c r="E44" s="31"/>
      <c r="F44" s="31"/>
      <c r="G44" s="139"/>
      <c r="H44" s="63"/>
      <c r="I44" s="31"/>
      <c r="J44" s="191"/>
      <c r="K44" s="63"/>
      <c r="L44" s="31"/>
      <c r="M44" s="31"/>
      <c r="N44" s="31"/>
      <c r="O44" s="31"/>
      <c r="P44" s="31"/>
    </row>
    <row r="45" spans="1:16" ht="12" customHeight="1" x14ac:dyDescent="0.2">
      <c r="A45" s="7"/>
      <c r="C45" s="6" t="s">
        <v>214</v>
      </c>
      <c r="D45" s="31">
        <v>32082431.532590002</v>
      </c>
      <c r="E45" s="31">
        <v>30547080.993950002</v>
      </c>
      <c r="F45" s="31">
        <v>32369425.60238</v>
      </c>
      <c r="G45" s="139">
        <v>34691732.169069998</v>
      </c>
      <c r="H45" s="63">
        <v>32593909.132909998</v>
      </c>
      <c r="I45" s="31">
        <v>30177195.628589999</v>
      </c>
      <c r="J45" s="191">
        <v>33000994.223219998</v>
      </c>
      <c r="K45" s="63">
        <v>29793533.200339999</v>
      </c>
      <c r="L45" s="31">
        <v>31559421.663589999</v>
      </c>
      <c r="M45" s="31">
        <v>31285835.008450001</v>
      </c>
      <c r="N45" s="31">
        <v>30887295.8189</v>
      </c>
      <c r="O45" s="31">
        <v>34278882.442610003</v>
      </c>
      <c r="P45" s="31">
        <f t="shared" si="0"/>
        <v>383267737.41659999</v>
      </c>
    </row>
    <row r="46" spans="1:16" ht="12" customHeight="1" x14ac:dyDescent="0.2">
      <c r="C46" s="6" t="s">
        <v>215</v>
      </c>
      <c r="D46" s="31">
        <v>5402261.9977299999</v>
      </c>
      <c r="E46" s="31">
        <v>6138525.5429999996</v>
      </c>
      <c r="F46" s="31">
        <v>6362794.3443999998</v>
      </c>
      <c r="G46" s="139">
        <v>6973491.2850000001</v>
      </c>
      <c r="H46" s="63">
        <v>6516358.7929999996</v>
      </c>
      <c r="I46" s="59">
        <v>6298025.9507200001</v>
      </c>
      <c r="J46" s="191">
        <v>6265922.24266</v>
      </c>
      <c r="K46" s="63">
        <v>5900656.4740000004</v>
      </c>
      <c r="L46" s="31">
        <v>6321935.6573799998</v>
      </c>
      <c r="M46" s="31">
        <v>6265352.7631999999</v>
      </c>
      <c r="N46" s="31">
        <v>6272114.5874199998</v>
      </c>
      <c r="O46" s="31">
        <v>7537850.3027100004</v>
      </c>
      <c r="P46" s="31">
        <f t="shared" si="0"/>
        <v>76255289.941219985</v>
      </c>
    </row>
    <row r="47" spans="1:16" ht="12" customHeight="1" x14ac:dyDescent="0.2">
      <c r="C47" s="6" t="s">
        <v>216</v>
      </c>
      <c r="D47" s="31">
        <v>2544.8890000000001</v>
      </c>
      <c r="E47" s="31">
        <v>2322.5230000000001</v>
      </c>
      <c r="F47" s="31">
        <v>252172.296</v>
      </c>
      <c r="G47" s="139">
        <v>91692.486000000004</v>
      </c>
      <c r="H47" s="63">
        <v>6504.1450000000004</v>
      </c>
      <c r="I47" s="59">
        <v>846.01300000000003</v>
      </c>
      <c r="J47" s="191">
        <v>1961.26</v>
      </c>
      <c r="K47" s="63">
        <v>4066936.6830000002</v>
      </c>
      <c r="L47" s="31">
        <v>5348265.3959999997</v>
      </c>
      <c r="M47" s="31">
        <v>576.14700000000005</v>
      </c>
      <c r="N47" s="31">
        <v>1582.64</v>
      </c>
      <c r="O47" s="31">
        <v>2201.1840000000002</v>
      </c>
      <c r="P47" s="31">
        <f t="shared" si="0"/>
        <v>9777605.6620000005</v>
      </c>
    </row>
    <row r="48" spans="1:16" ht="12" customHeight="1" x14ac:dyDescent="0.2">
      <c r="C48" s="6" t="s">
        <v>217</v>
      </c>
      <c r="D48" s="31">
        <v>2695234.2495699995</v>
      </c>
      <c r="E48" s="31">
        <v>403319.65399999998</v>
      </c>
      <c r="F48" s="31">
        <v>1033014.59162</v>
      </c>
      <c r="G48" s="139">
        <v>7871969.3679999998</v>
      </c>
      <c r="H48" s="63">
        <v>5505532.6040000003</v>
      </c>
      <c r="I48" s="31">
        <v>1301540.2643299999</v>
      </c>
      <c r="J48" s="191">
        <v>333430.15633999999</v>
      </c>
      <c r="K48" s="63">
        <v>242062.87344</v>
      </c>
      <c r="L48" s="31">
        <v>1656584.37527</v>
      </c>
      <c r="M48" s="31">
        <v>398032.52396000002</v>
      </c>
      <c r="N48" s="31">
        <v>-1401833.4216700001</v>
      </c>
      <c r="O48" s="31">
        <v>-3292530.1189999999</v>
      </c>
      <c r="P48" s="31">
        <f t="shared" si="0"/>
        <v>16746357.119860001</v>
      </c>
    </row>
    <row r="49" spans="1:16" ht="12" customHeight="1" x14ac:dyDescent="0.2">
      <c r="C49" s="6" t="s">
        <v>218</v>
      </c>
      <c r="D49" s="31">
        <v>-24759.342000000001</v>
      </c>
      <c r="E49" s="31">
        <v>-4596.1890000000003</v>
      </c>
      <c r="F49" s="31">
        <v>-4223.83</v>
      </c>
      <c r="G49" s="139">
        <v>-3952.538</v>
      </c>
      <c r="H49" s="63">
        <v>-14667.534</v>
      </c>
      <c r="I49" s="31">
        <v>-6654.826</v>
      </c>
      <c r="J49" s="191">
        <v>-25518.982</v>
      </c>
      <c r="K49" s="63">
        <v>-23821.401000000002</v>
      </c>
      <c r="L49" s="31">
        <v>-14214.446</v>
      </c>
      <c r="M49" s="31">
        <v>-18181.788</v>
      </c>
      <c r="N49" s="31">
        <v>-21745.506000000001</v>
      </c>
      <c r="O49" s="31">
        <v>-50409.421999999999</v>
      </c>
      <c r="P49" s="31">
        <f t="shared" si="0"/>
        <v>-212745.80399999997</v>
      </c>
    </row>
    <row r="50" spans="1:16" ht="12" customHeight="1" x14ac:dyDescent="0.2">
      <c r="C50" s="6" t="s">
        <v>219</v>
      </c>
      <c r="D50" s="31">
        <v>2066014.4550000001</v>
      </c>
      <c r="E50" s="31">
        <v>2086142.7039999999</v>
      </c>
      <c r="F50" s="31">
        <v>2128388.4929999998</v>
      </c>
      <c r="G50" s="139">
        <v>2117506.5490000001</v>
      </c>
      <c r="H50" s="63">
        <v>2127194.2719999999</v>
      </c>
      <c r="I50" s="31">
        <v>-22557.042000000001</v>
      </c>
      <c r="J50" s="191">
        <v>2321029.8369999998</v>
      </c>
      <c r="K50" s="63">
        <v>2424839.1860000002</v>
      </c>
      <c r="L50" s="31">
        <v>2987183.483</v>
      </c>
      <c r="M50" s="31">
        <v>2871505.648</v>
      </c>
      <c r="N50" s="31">
        <v>0</v>
      </c>
      <c r="O50" s="31">
        <v>2898138.16</v>
      </c>
      <c r="P50" s="31">
        <f t="shared" si="0"/>
        <v>24005385.745000001</v>
      </c>
    </row>
    <row r="51" spans="1:16" ht="12" customHeight="1" x14ac:dyDescent="0.2">
      <c r="C51" s="6" t="s">
        <v>220</v>
      </c>
      <c r="D51" s="31">
        <v>1933505.6329999999</v>
      </c>
      <c r="E51" s="31">
        <v>661456.77599999995</v>
      </c>
      <c r="F51" s="31">
        <v>988550.87399999995</v>
      </c>
      <c r="G51" s="139">
        <v>2428374.7990000001</v>
      </c>
      <c r="H51" s="63">
        <v>947406.30900000001</v>
      </c>
      <c r="I51" s="31">
        <v>2238594.622</v>
      </c>
      <c r="J51" s="191">
        <v>2839557.838</v>
      </c>
      <c r="K51" s="63">
        <v>36310.553569999996</v>
      </c>
      <c r="L51" s="31">
        <v>199860.37643</v>
      </c>
      <c r="M51" s="31">
        <v>133051.64199999999</v>
      </c>
      <c r="N51" s="31">
        <v>267554.46409999998</v>
      </c>
      <c r="O51" s="31">
        <v>6840400.3518999992</v>
      </c>
      <c r="P51" s="31">
        <f t="shared" si="0"/>
        <v>19514624.239</v>
      </c>
    </row>
    <row r="52" spans="1:16" ht="12" customHeight="1" x14ac:dyDescent="0.2">
      <c r="C52" s="6" t="s">
        <v>221</v>
      </c>
      <c r="D52" s="31">
        <v>485392.65136999998</v>
      </c>
      <c r="E52" s="31">
        <v>309916.46260999999</v>
      </c>
      <c r="F52" s="31">
        <v>345836.25234000001</v>
      </c>
      <c r="G52" s="139">
        <v>402446.85709</v>
      </c>
      <c r="H52" s="63">
        <v>352626.27915000002</v>
      </c>
      <c r="I52" s="31">
        <v>235853.28464</v>
      </c>
      <c r="J52" s="191">
        <v>278747.20387000003</v>
      </c>
      <c r="K52" s="63">
        <v>1246958.5636700001</v>
      </c>
      <c r="L52" s="31">
        <v>1216218.69141</v>
      </c>
      <c r="M52" s="31">
        <v>1301983.3660499998</v>
      </c>
      <c r="N52" s="31">
        <v>108.13488</v>
      </c>
      <c r="O52" s="31">
        <v>619833.58482999995</v>
      </c>
      <c r="P52" s="31">
        <f t="shared" si="0"/>
        <v>6795921.3319099993</v>
      </c>
    </row>
    <row r="53" spans="1:16" ht="12" customHeight="1" x14ac:dyDescent="0.2">
      <c r="C53" s="6" t="s">
        <v>222</v>
      </c>
      <c r="D53" s="31">
        <v>-255770.68235999995</v>
      </c>
      <c r="E53" s="31">
        <v>-120694.86079999999</v>
      </c>
      <c r="F53" s="31">
        <v>-203743.84971000001</v>
      </c>
      <c r="G53" s="139">
        <v>-17990694.640080001</v>
      </c>
      <c r="H53" s="63">
        <v>-2287456.9691699999</v>
      </c>
      <c r="I53" s="31">
        <v>-2569365.44093</v>
      </c>
      <c r="J53" s="191">
        <v>-2908445.92955</v>
      </c>
      <c r="K53" s="63">
        <v>-586071.66446999996</v>
      </c>
      <c r="L53" s="31">
        <v>-270046.88338999997</v>
      </c>
      <c r="M53" s="31">
        <v>-161056.52848000001</v>
      </c>
      <c r="N53" s="31">
        <v>-298784.80835000001</v>
      </c>
      <c r="O53" s="31">
        <v>-233487.02097000001</v>
      </c>
      <c r="P53" s="31">
        <f t="shared" si="0"/>
        <v>-27885619.278260004</v>
      </c>
    </row>
    <row r="54" spans="1:16" ht="12" customHeight="1" x14ac:dyDescent="0.2">
      <c r="C54" s="8" t="s">
        <v>223</v>
      </c>
      <c r="D54" s="31">
        <v>362500</v>
      </c>
      <c r="E54" s="31">
        <v>363507.01</v>
      </c>
      <c r="F54" s="31">
        <v>363609.54800000001</v>
      </c>
      <c r="G54" s="139">
        <v>362727.163</v>
      </c>
      <c r="H54" s="63">
        <v>362372.65899999999</v>
      </c>
      <c r="I54" s="31">
        <v>361888.72399999999</v>
      </c>
      <c r="J54" s="191">
        <v>361551.03200000001</v>
      </c>
      <c r="K54" s="63">
        <v>360812.66</v>
      </c>
      <c r="L54" s="31">
        <v>358911.72399999999</v>
      </c>
      <c r="M54" s="31">
        <v>358682.06699999998</v>
      </c>
      <c r="N54" s="31">
        <v>358180.93199999997</v>
      </c>
      <c r="O54" s="31">
        <v>356679.12</v>
      </c>
      <c r="P54" s="31">
        <f t="shared" si="0"/>
        <v>4331422.6389999995</v>
      </c>
    </row>
    <row r="55" spans="1:16" ht="12" customHeight="1" x14ac:dyDescent="0.2">
      <c r="C55" s="8" t="s">
        <v>224</v>
      </c>
      <c r="D55" s="31">
        <v>491034.76231999998</v>
      </c>
      <c r="E55" s="31">
        <v>499890.65500000003</v>
      </c>
      <c r="F55" s="31">
        <v>673335.75899999996</v>
      </c>
      <c r="G55" s="139">
        <v>644875.99399999995</v>
      </c>
      <c r="H55" s="63">
        <v>1523816.1898399999</v>
      </c>
      <c r="I55" s="31">
        <v>646519.10900000005</v>
      </c>
      <c r="J55" s="191">
        <v>550497.45900000003</v>
      </c>
      <c r="K55" s="63">
        <v>786985.67500000005</v>
      </c>
      <c r="L55" s="31">
        <v>659064.44900000002</v>
      </c>
      <c r="M55" s="31">
        <v>587887.45299999998</v>
      </c>
      <c r="N55" s="31">
        <v>452507.50199999998</v>
      </c>
      <c r="O55" s="31">
        <v>677101.42289000016</v>
      </c>
      <c r="P55" s="31">
        <f>SUM(D55:O55)</f>
        <v>8193516.4300499996</v>
      </c>
    </row>
    <row r="56" spans="1:16" ht="12" customHeight="1" x14ac:dyDescent="0.2">
      <c r="C56" s="8" t="s">
        <v>225</v>
      </c>
      <c r="D56" s="31">
        <v>145875.36662999997</v>
      </c>
      <c r="E56" s="31">
        <v>67666.353050000005</v>
      </c>
      <c r="F56" s="31">
        <v>215266.41766000001</v>
      </c>
      <c r="G56" s="139">
        <v>287125.31855999999</v>
      </c>
      <c r="H56" s="63">
        <v>997462.50016000005</v>
      </c>
      <c r="I56" s="31">
        <v>243551.35957999999</v>
      </c>
      <c r="J56" s="191">
        <v>59241.424529999997</v>
      </c>
      <c r="K56" s="63">
        <v>111611.27952</v>
      </c>
      <c r="L56" s="31">
        <v>43132.133130000002</v>
      </c>
      <c r="M56" s="31">
        <v>217529.28237</v>
      </c>
      <c r="N56" s="31">
        <v>122944.17577</v>
      </c>
      <c r="O56" s="31">
        <v>77340.833209999997</v>
      </c>
      <c r="P56" s="31">
        <f t="shared" si="0"/>
        <v>2588746.44417</v>
      </c>
    </row>
    <row r="57" spans="1:16" ht="12" customHeight="1" x14ac:dyDescent="0.2">
      <c r="B57" s="1" t="s">
        <v>32</v>
      </c>
      <c r="C57" s="1" t="s">
        <v>102</v>
      </c>
      <c r="D57" s="31">
        <v>148846.34777000002</v>
      </c>
      <c r="E57" s="31">
        <v>1041163.0310399999</v>
      </c>
      <c r="F57" s="31">
        <v>-1083264.59983</v>
      </c>
      <c r="G57" s="139">
        <v>-650.69024999999999</v>
      </c>
      <c r="H57" s="63">
        <v>-11787.31084</v>
      </c>
      <c r="I57" s="31">
        <v>-5893.4874</v>
      </c>
      <c r="J57" s="191">
        <v>-7633.1678099999999</v>
      </c>
      <c r="K57" s="63">
        <v>-9787.1853599999995</v>
      </c>
      <c r="L57" s="31">
        <v>696.83043000000009</v>
      </c>
      <c r="M57" s="31">
        <v>-44931.914049999999</v>
      </c>
      <c r="N57" s="31">
        <v>-67248.334829999993</v>
      </c>
      <c r="O57" s="31">
        <v>-1011611.47001</v>
      </c>
      <c r="P57" s="31">
        <f t="shared" si="0"/>
        <v>-1052101.95114</v>
      </c>
    </row>
    <row r="58" spans="1:16" ht="12" customHeight="1" x14ac:dyDescent="0.2">
      <c r="B58" s="1" t="s">
        <v>187</v>
      </c>
      <c r="C58" s="1" t="s">
        <v>188</v>
      </c>
      <c r="D58" s="31">
        <v>-362500</v>
      </c>
      <c r="E58" s="31">
        <v>-363507.01</v>
      </c>
      <c r="F58" s="31">
        <v>-363609.54800000001</v>
      </c>
      <c r="G58" s="139">
        <v>-362727.163</v>
      </c>
      <c r="H58" s="63">
        <v>-362372.65899999999</v>
      </c>
      <c r="I58" s="31">
        <v>-361888.72399999999</v>
      </c>
      <c r="J58" s="191">
        <v>-361551.03200000001</v>
      </c>
      <c r="K58" s="63">
        <v>-360812.66</v>
      </c>
      <c r="L58" s="31">
        <v>-358911.72399999999</v>
      </c>
      <c r="M58" s="31">
        <v>-358682.06699999998</v>
      </c>
      <c r="N58" s="31">
        <v>-358180.93199999997</v>
      </c>
      <c r="O58" s="31">
        <v>-356679.12</v>
      </c>
      <c r="P58" s="31">
        <f t="shared" si="0"/>
        <v>-4331422.6389999995</v>
      </c>
    </row>
    <row r="59" spans="1:16" ht="12" customHeight="1" x14ac:dyDescent="0.2">
      <c r="B59" s="1" t="s">
        <v>33</v>
      </c>
      <c r="C59" s="1" t="s">
        <v>103</v>
      </c>
      <c r="D59" s="31">
        <v>-19963426.552999999</v>
      </c>
      <c r="E59" s="31">
        <v>-19963426.552999999</v>
      </c>
      <c r="F59" s="31">
        <v>-19963426.701080002</v>
      </c>
      <c r="G59" s="139">
        <v>-19871269.353</v>
      </c>
      <c r="H59" s="63">
        <v>-19871269.353</v>
      </c>
      <c r="I59" s="31">
        <v>-19871269.353</v>
      </c>
      <c r="J59" s="191">
        <v>-19871269.353</v>
      </c>
      <c r="K59" s="63">
        <v>-19871269.353</v>
      </c>
      <c r="L59" s="31">
        <v>-19871269.353</v>
      </c>
      <c r="M59" s="31">
        <v>-19871269.353</v>
      </c>
      <c r="N59" s="31">
        <v>-19871269.353</v>
      </c>
      <c r="O59" s="31">
        <v>-19871269.907000002</v>
      </c>
      <c r="P59" s="31">
        <f t="shared" si="0"/>
        <v>-238731704.53807998</v>
      </c>
    </row>
    <row r="60" spans="1:16" ht="12" customHeight="1" x14ac:dyDescent="0.2">
      <c r="B60" s="55" t="s">
        <v>178</v>
      </c>
      <c r="C60" s="55" t="s">
        <v>179</v>
      </c>
      <c r="D60" s="31">
        <v>0</v>
      </c>
      <c r="E60" s="31">
        <v>0</v>
      </c>
      <c r="F60" s="31">
        <v>0</v>
      </c>
      <c r="G60" s="139">
        <v>0</v>
      </c>
      <c r="H60" s="63">
        <v>0</v>
      </c>
      <c r="I60" s="31">
        <v>0</v>
      </c>
      <c r="J60" s="191">
        <v>0</v>
      </c>
      <c r="K60" s="63">
        <v>0</v>
      </c>
      <c r="L60" s="31">
        <v>-719479.16538999998</v>
      </c>
      <c r="M60" s="31">
        <v>0</v>
      </c>
      <c r="N60" s="31">
        <v>0</v>
      </c>
      <c r="O60" s="31">
        <v>0</v>
      </c>
      <c r="P60" s="31">
        <f t="shared" si="0"/>
        <v>-719479.16538999998</v>
      </c>
    </row>
    <row r="61" spans="1:16" ht="12" customHeight="1" x14ac:dyDescent="0.2">
      <c r="B61" s="1" t="s">
        <v>34</v>
      </c>
      <c r="C61" s="9" t="s">
        <v>104</v>
      </c>
      <c r="D61" s="31">
        <v>0</v>
      </c>
      <c r="E61" s="31">
        <v>0</v>
      </c>
      <c r="F61" s="31">
        <v>0</v>
      </c>
      <c r="G61" s="139">
        <v>0</v>
      </c>
      <c r="H61" s="63">
        <v>0</v>
      </c>
      <c r="I61" s="31">
        <v>-3400</v>
      </c>
      <c r="J61" s="191">
        <v>0</v>
      </c>
      <c r="K61" s="63">
        <v>0</v>
      </c>
      <c r="L61" s="31">
        <v>0</v>
      </c>
      <c r="M61" s="31">
        <v>0</v>
      </c>
      <c r="N61" s="31">
        <v>0</v>
      </c>
      <c r="O61" s="31">
        <v>0</v>
      </c>
      <c r="P61" s="31">
        <f t="shared" si="0"/>
        <v>-3400</v>
      </c>
    </row>
    <row r="62" spans="1:16" ht="12" customHeight="1" thickBot="1" x14ac:dyDescent="0.25">
      <c r="B62" s="33" t="s">
        <v>35</v>
      </c>
      <c r="C62" s="38" t="s">
        <v>105</v>
      </c>
      <c r="D62" s="85">
        <v>227073.07494999998</v>
      </c>
      <c r="E62" s="85">
        <v>355559.52333999996</v>
      </c>
      <c r="F62" s="85">
        <v>348351.42651000002</v>
      </c>
      <c r="G62" s="140">
        <v>440427.51318999997</v>
      </c>
      <c r="H62" s="155">
        <v>356808.48554000002</v>
      </c>
      <c r="I62" s="85">
        <v>351455.23466000002</v>
      </c>
      <c r="J62" s="182">
        <v>281177.5638</v>
      </c>
      <c r="K62" s="206">
        <v>299264.38597</v>
      </c>
      <c r="L62" s="207">
        <v>307313.50505000004</v>
      </c>
      <c r="M62" s="207">
        <v>399518.41158999997</v>
      </c>
      <c r="N62" s="39">
        <v>431566.03599</v>
      </c>
      <c r="O62" s="85">
        <v>414423.46307</v>
      </c>
      <c r="P62" s="85">
        <f>SUM(D62:O62)</f>
        <v>4212938.62366</v>
      </c>
    </row>
    <row r="63" spans="1:16" ht="12" customHeight="1" thickBot="1" x14ac:dyDescent="0.25">
      <c r="B63" s="55"/>
      <c r="C63" s="9"/>
      <c r="D63" s="63"/>
      <c r="E63" s="63"/>
      <c r="F63" s="63"/>
      <c r="G63" s="4"/>
      <c r="H63" s="4"/>
      <c r="I63" s="63"/>
      <c r="J63" s="4"/>
      <c r="K63" s="4"/>
      <c r="L63" s="63"/>
      <c r="M63" s="63"/>
      <c r="N63" s="63"/>
      <c r="O63" s="63"/>
      <c r="P63" s="63"/>
    </row>
    <row r="64" spans="1:16" ht="12" customHeight="1" thickBot="1" x14ac:dyDescent="0.25">
      <c r="A64" s="9"/>
      <c r="B64" s="35" t="s">
        <v>5</v>
      </c>
      <c r="C64" s="35" t="s">
        <v>226</v>
      </c>
      <c r="D64" s="36">
        <v>-3265671.2560000001</v>
      </c>
      <c r="E64" s="36">
        <v>-194574.56104</v>
      </c>
      <c r="F64" s="36">
        <v>-186436.33581999998</v>
      </c>
      <c r="G64" s="141">
        <v>-3264883.8402199997</v>
      </c>
      <c r="H64" s="158">
        <v>-191770.82421000002</v>
      </c>
      <c r="I64" s="36">
        <v>-185806.61486999999</v>
      </c>
      <c r="J64" s="158">
        <v>-3273773.6081099999</v>
      </c>
      <c r="K64" s="158">
        <v>-194339.57261</v>
      </c>
      <c r="L64" s="36">
        <v>-187672.09062999999</v>
      </c>
      <c r="M64" s="36">
        <v>-3274729.1121399999</v>
      </c>
      <c r="N64" s="36">
        <v>-189205.95298</v>
      </c>
      <c r="O64" s="36">
        <v>-185589.86177000002</v>
      </c>
      <c r="P64" s="36">
        <f t="shared" si="0"/>
        <v>-14594453.6304</v>
      </c>
    </row>
    <row r="65" spans="1:16" ht="12" customHeight="1" thickBot="1" x14ac:dyDescent="0.25">
      <c r="A65" s="9"/>
      <c r="B65" s="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12" customHeight="1" x14ac:dyDescent="0.2">
      <c r="A66" s="9"/>
      <c r="B66" s="28" t="s">
        <v>8</v>
      </c>
      <c r="C66" s="28" t="s">
        <v>36</v>
      </c>
      <c r="D66" s="29">
        <v>374944.40401999996</v>
      </c>
      <c r="E66" s="29">
        <v>263360.37044999999</v>
      </c>
      <c r="F66" s="29">
        <v>15785989.50481</v>
      </c>
      <c r="G66" s="137">
        <v>-656586.28460000001</v>
      </c>
      <c r="H66" s="156">
        <v>-337994.29552999994</v>
      </c>
      <c r="I66" s="29">
        <v>-2016928.81663</v>
      </c>
      <c r="J66" s="189">
        <v>-785173.47207000002</v>
      </c>
      <c r="K66" s="156">
        <v>-704492.11601999996</v>
      </c>
      <c r="L66" s="29">
        <v>-331413.07277999999</v>
      </c>
      <c r="M66" s="29">
        <v>251109.74221</v>
      </c>
      <c r="N66" s="29">
        <v>37123712.219779998</v>
      </c>
      <c r="O66" s="29">
        <v>781392.76419999998</v>
      </c>
      <c r="P66" s="29">
        <f>SUM(D66:O66)</f>
        <v>49747920.947839998</v>
      </c>
    </row>
    <row r="67" spans="1:16" ht="12" customHeight="1" x14ac:dyDescent="0.2">
      <c r="A67" s="9"/>
      <c r="B67" s="9" t="s">
        <v>37</v>
      </c>
      <c r="C67" s="27" t="s">
        <v>106</v>
      </c>
      <c r="D67" s="30">
        <v>147711.67011000001</v>
      </c>
      <c r="E67" s="30">
        <v>82490.703299999994</v>
      </c>
      <c r="F67" s="30">
        <v>15525119.16783</v>
      </c>
      <c r="G67" s="138">
        <v>-360949.36999000004</v>
      </c>
      <c r="H67" s="157">
        <v>-350807.13827</v>
      </c>
      <c r="I67" s="30">
        <v>-2763806.8615600001</v>
      </c>
      <c r="J67" s="190">
        <v>-747398.67530999996</v>
      </c>
      <c r="K67" s="157">
        <v>-693889.14651999995</v>
      </c>
      <c r="L67" s="30">
        <v>-569101.20309000008</v>
      </c>
      <c r="M67" s="30">
        <v>236108.99400999999</v>
      </c>
      <c r="N67" s="30">
        <v>36524920.415699996</v>
      </c>
      <c r="O67" s="30">
        <v>1267162.8416599999</v>
      </c>
      <c r="P67" s="30">
        <f t="shared" si="0"/>
        <v>48297561.397869997</v>
      </c>
    </row>
    <row r="68" spans="1:16" ht="12" customHeight="1" x14ac:dyDescent="0.2">
      <c r="A68" s="9"/>
      <c r="B68" s="9" t="s">
        <v>38</v>
      </c>
      <c r="C68" s="1" t="s">
        <v>107</v>
      </c>
      <c r="D68" s="31">
        <v>582450.46982</v>
      </c>
      <c r="E68" s="31">
        <v>624644.99534999998</v>
      </c>
      <c r="F68" s="31">
        <v>16068084.3314</v>
      </c>
      <c r="G68" s="139">
        <v>181896.36009999999</v>
      </c>
      <c r="H68" s="63">
        <v>190428.99459000002</v>
      </c>
      <c r="I68" s="31">
        <v>-2226782.5749899996</v>
      </c>
      <c r="J68" s="191">
        <v>-204599.89622</v>
      </c>
      <c r="K68" s="63">
        <v>-151118.56343000001</v>
      </c>
      <c r="L68" s="31">
        <v>-26337.133999999998</v>
      </c>
      <c r="M68" s="31">
        <v>778483.77996000007</v>
      </c>
      <c r="N68" s="31">
        <v>37067550.152769998</v>
      </c>
      <c r="O68" s="31">
        <v>2001569.3111899998</v>
      </c>
      <c r="P68" s="31">
        <f t="shared" si="0"/>
        <v>54886270.226539999</v>
      </c>
    </row>
    <row r="69" spans="1:16" ht="12" customHeight="1" x14ac:dyDescent="0.2">
      <c r="A69" s="9"/>
      <c r="B69" s="9" t="s">
        <v>39</v>
      </c>
      <c r="C69" s="1" t="s">
        <v>108</v>
      </c>
      <c r="D69" s="31">
        <v>108031.78337999999</v>
      </c>
      <c r="E69" s="31">
        <v>616.29104000000007</v>
      </c>
      <c r="F69" s="31">
        <v>-194.58048000000002</v>
      </c>
      <c r="G69" s="139">
        <v>-75.147000000000006</v>
      </c>
      <c r="H69" s="63">
        <v>1534.4502299999999</v>
      </c>
      <c r="I69" s="31">
        <v>5746.2965199999999</v>
      </c>
      <c r="J69" s="191">
        <v>-28.196000000000002</v>
      </c>
      <c r="K69" s="63">
        <v>0</v>
      </c>
      <c r="L69" s="31">
        <v>6.5140000000000002</v>
      </c>
      <c r="M69" s="31">
        <v>395.79714000000001</v>
      </c>
      <c r="N69" s="31">
        <v>140.84601999999998</v>
      </c>
      <c r="O69" s="31">
        <v>-191635.88252000001</v>
      </c>
      <c r="P69" s="31">
        <f t="shared" si="0"/>
        <v>-75461.827670000028</v>
      </c>
    </row>
    <row r="70" spans="1:16" ht="12" customHeight="1" x14ac:dyDescent="0.2">
      <c r="A70" s="9"/>
      <c r="B70" s="9" t="s">
        <v>40</v>
      </c>
      <c r="C70" s="1" t="s">
        <v>184</v>
      </c>
      <c r="D70" s="31">
        <v>-542770.58309000009</v>
      </c>
      <c r="E70" s="31">
        <v>-542770.58309000009</v>
      </c>
      <c r="F70" s="31">
        <v>-542770.58309000009</v>
      </c>
      <c r="G70" s="139">
        <v>-542770.58309000009</v>
      </c>
      <c r="H70" s="63">
        <v>-542770.58309000009</v>
      </c>
      <c r="I70" s="31">
        <v>-542770.58309000009</v>
      </c>
      <c r="J70" s="191">
        <v>-542770.58309000009</v>
      </c>
      <c r="K70" s="63">
        <v>-542770.58309000009</v>
      </c>
      <c r="L70" s="31">
        <v>-542770.58309000009</v>
      </c>
      <c r="M70" s="31">
        <v>-542770.58309000009</v>
      </c>
      <c r="N70" s="31">
        <v>-542770.58309000009</v>
      </c>
      <c r="O70" s="31">
        <v>-542770.58701000002</v>
      </c>
      <c r="P70" s="31">
        <f t="shared" ref="P70:P136" si="1">SUM(D70:O70)</f>
        <v>-6513247.0009999992</v>
      </c>
    </row>
    <row r="71" spans="1:16" ht="12" customHeight="1" thickBot="1" x14ac:dyDescent="0.25">
      <c r="A71" s="9"/>
      <c r="B71" s="82" t="s">
        <v>227</v>
      </c>
      <c r="C71" s="33" t="s">
        <v>109</v>
      </c>
      <c r="D71" s="34">
        <v>227232.73391000001</v>
      </c>
      <c r="E71" s="34">
        <v>180869.66714999999</v>
      </c>
      <c r="F71" s="34">
        <v>260870.33697999999</v>
      </c>
      <c r="G71" s="142">
        <v>-295636.91461000004</v>
      </c>
      <c r="H71" s="159">
        <v>12812.84274</v>
      </c>
      <c r="I71" s="34">
        <v>746878.04492999997</v>
      </c>
      <c r="J71" s="192">
        <v>-37774.796759999997</v>
      </c>
      <c r="K71" s="159">
        <v>-10602.969499999999</v>
      </c>
      <c r="L71" s="34">
        <v>237688.13031000001</v>
      </c>
      <c r="M71" s="34">
        <v>15000.7482</v>
      </c>
      <c r="N71" s="34">
        <v>598791.80408000003</v>
      </c>
      <c r="O71" s="34">
        <v>-485770.07746</v>
      </c>
      <c r="P71" s="34">
        <f t="shared" si="1"/>
        <v>1450359.5499699998</v>
      </c>
    </row>
    <row r="72" spans="1:16" ht="12" customHeight="1" thickBot="1" x14ac:dyDescent="0.25">
      <c r="A72" s="9"/>
      <c r="B72" s="9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2" customHeight="1" thickBot="1" x14ac:dyDescent="0.25">
      <c r="A73" s="9"/>
      <c r="B73" s="35" t="s">
        <v>9</v>
      </c>
      <c r="C73" s="35" t="s">
        <v>10</v>
      </c>
      <c r="D73" s="36">
        <v>10933076.507999999</v>
      </c>
      <c r="E73" s="36">
        <v>11560449.159</v>
      </c>
      <c r="F73" s="36">
        <v>63949.42</v>
      </c>
      <c r="G73" s="141">
        <v>12648.901</v>
      </c>
      <c r="H73" s="158">
        <v>9023.7509999982994</v>
      </c>
      <c r="I73" s="36">
        <v>85760.136999998198</v>
      </c>
      <c r="J73" s="158">
        <v>25218.819180000304</v>
      </c>
      <c r="K73" s="158">
        <v>-1224.7744399999999</v>
      </c>
      <c r="L73" s="36">
        <v>97907.292979999998</v>
      </c>
      <c r="M73" s="36">
        <v>11653.38184</v>
      </c>
      <c r="N73" s="36">
        <v>-5095.4452699999993</v>
      </c>
      <c r="O73" s="36">
        <v>-10669.03549</v>
      </c>
      <c r="P73" s="36">
        <f t="shared" si="1"/>
        <v>22782698.114800002</v>
      </c>
    </row>
    <row r="74" spans="1:16" ht="12" customHeight="1" thickBot="1" x14ac:dyDescent="0.25">
      <c r="A74" s="9"/>
      <c r="B74" s="9"/>
      <c r="D74" s="4"/>
      <c r="E74" s="4"/>
      <c r="F74" s="4"/>
      <c r="G74" s="4"/>
      <c r="H74" s="66"/>
      <c r="I74" s="4"/>
      <c r="J74" s="4"/>
      <c r="K74" s="4"/>
      <c r="L74" s="4"/>
      <c r="M74" s="4"/>
      <c r="N74" s="4"/>
      <c r="O74" s="4"/>
      <c r="P74" s="4"/>
    </row>
    <row r="75" spans="1:16" ht="12" customHeight="1" thickBot="1" x14ac:dyDescent="0.25">
      <c r="A75" s="9"/>
      <c r="B75" s="28" t="s">
        <v>11</v>
      </c>
      <c r="C75" s="28" t="s">
        <v>41</v>
      </c>
      <c r="D75" s="29">
        <v>597661.27099999995</v>
      </c>
      <c r="E75" s="29">
        <v>493379.85700000002</v>
      </c>
      <c r="F75" s="29">
        <v>420968.86</v>
      </c>
      <c r="G75" s="137">
        <v>531988.99919999996</v>
      </c>
      <c r="H75" s="66">
        <v>343812.00819999998</v>
      </c>
      <c r="I75" s="66">
        <v>480702.97999000002</v>
      </c>
      <c r="J75" s="193">
        <v>563760.02099999995</v>
      </c>
      <c r="K75" s="72">
        <v>485201.57067000004</v>
      </c>
      <c r="L75" s="51">
        <v>442525.76410000003</v>
      </c>
      <c r="M75" s="51">
        <v>525858.33680000005</v>
      </c>
      <c r="N75" s="51">
        <v>505247.13099999999</v>
      </c>
      <c r="O75" s="66">
        <v>592682.49912000005</v>
      </c>
      <c r="P75" s="29">
        <f>SUM(D75:O75)</f>
        <v>5983789.2980800001</v>
      </c>
    </row>
    <row r="76" spans="1:16" ht="12" customHeight="1" x14ac:dyDescent="0.2">
      <c r="A76" s="9"/>
      <c r="B76" s="76"/>
      <c r="C76" s="8" t="s">
        <v>197</v>
      </c>
      <c r="D76" s="78"/>
      <c r="E76" s="31"/>
      <c r="F76" s="31"/>
      <c r="G76" s="143"/>
      <c r="H76" s="78"/>
      <c r="I76" s="59"/>
      <c r="J76" s="194"/>
      <c r="K76" s="78"/>
      <c r="L76" s="31"/>
      <c r="M76" s="31"/>
      <c r="N76" s="31"/>
      <c r="O76" s="59"/>
      <c r="P76" s="31"/>
    </row>
    <row r="77" spans="1:16" ht="12" customHeight="1" x14ac:dyDescent="0.2">
      <c r="A77" s="9"/>
      <c r="B77" s="76"/>
      <c r="C77" s="79" t="s">
        <v>198</v>
      </c>
      <c r="D77" s="80">
        <v>85718.981</v>
      </c>
      <c r="E77" s="31">
        <v>83149.48</v>
      </c>
      <c r="F77" s="31">
        <v>34486.485999999997</v>
      </c>
      <c r="G77" s="139">
        <v>38025.105000000003</v>
      </c>
      <c r="H77" s="63">
        <v>34850.235000000001</v>
      </c>
      <c r="I77" s="59">
        <v>34472.550999999999</v>
      </c>
      <c r="J77" s="191">
        <v>43467.89</v>
      </c>
      <c r="K77" s="63">
        <v>35894.475680000003</v>
      </c>
      <c r="L77" s="31">
        <v>33960.091</v>
      </c>
      <c r="M77" s="31">
        <v>36664.169000000002</v>
      </c>
      <c r="N77" s="31">
        <v>37957.196000000004</v>
      </c>
      <c r="O77" s="59">
        <v>35072.164140000001</v>
      </c>
      <c r="P77" s="31">
        <f t="shared" ref="P77:P78" si="2">SUM(D77:O77)</f>
        <v>533718.82382000005</v>
      </c>
    </row>
    <row r="78" spans="1:16" ht="12" customHeight="1" thickBot="1" x14ac:dyDescent="0.25">
      <c r="A78" s="9"/>
      <c r="B78" s="81"/>
      <c r="C78" s="82" t="s">
        <v>199</v>
      </c>
      <c r="D78" s="83">
        <v>511942.29</v>
      </c>
      <c r="E78" s="83">
        <v>410230.37699999998</v>
      </c>
      <c r="F78" s="83">
        <v>386482.37400000001</v>
      </c>
      <c r="G78" s="142">
        <v>493963.89419999998</v>
      </c>
      <c r="H78" s="159">
        <v>308961.7732</v>
      </c>
      <c r="I78" s="113">
        <v>446230.42898999999</v>
      </c>
      <c r="J78" s="192">
        <v>520292.13099999999</v>
      </c>
      <c r="K78" s="159">
        <v>449307.09499000001</v>
      </c>
      <c r="L78" s="83">
        <v>408565.67310000001</v>
      </c>
      <c r="M78" s="83">
        <v>489194.1678</v>
      </c>
      <c r="N78" s="83">
        <v>467289.935</v>
      </c>
      <c r="O78" s="83">
        <v>557610.33498000004</v>
      </c>
      <c r="P78" s="83">
        <f t="shared" si="2"/>
        <v>5450070.4742599996</v>
      </c>
    </row>
    <row r="79" spans="1:16" ht="12" customHeight="1" thickBot="1" x14ac:dyDescent="0.25">
      <c r="A79" s="9"/>
      <c r="B79" s="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ht="12" customHeight="1" x14ac:dyDescent="0.2">
      <c r="A80" s="9"/>
      <c r="B80" s="37" t="s">
        <v>12</v>
      </c>
      <c r="C80" s="28" t="s">
        <v>42</v>
      </c>
      <c r="D80" s="29">
        <v>8940.382529999999</v>
      </c>
      <c r="E80" s="29">
        <v>5151.9255000000003</v>
      </c>
      <c r="F80" s="29">
        <v>12204.4905</v>
      </c>
      <c r="G80" s="137">
        <v>5275.9417699999995</v>
      </c>
      <c r="H80" s="156">
        <v>5376.9086299999999</v>
      </c>
      <c r="I80" s="29">
        <v>5232.6018700000004</v>
      </c>
      <c r="J80" s="156">
        <v>4322.9755500000001</v>
      </c>
      <c r="K80" s="156">
        <v>4958.8310000000001</v>
      </c>
      <c r="L80" s="29">
        <v>11230.42056</v>
      </c>
      <c r="M80" s="29">
        <v>7642.78377</v>
      </c>
      <c r="N80" s="29">
        <v>14394.590390000001</v>
      </c>
      <c r="O80" s="29">
        <v>6220.3579800000007</v>
      </c>
      <c r="P80" s="29">
        <f t="shared" si="1"/>
        <v>90952.210049999994</v>
      </c>
    </row>
    <row r="81" spans="2:16" ht="12" customHeight="1" thickBot="1" x14ac:dyDescent="0.25">
      <c r="B81" s="82" t="s">
        <v>228</v>
      </c>
      <c r="C81" s="38" t="s">
        <v>110</v>
      </c>
      <c r="D81" s="39">
        <v>8940.382529999999</v>
      </c>
      <c r="E81" s="39">
        <v>5151.9255000000003</v>
      </c>
      <c r="F81" s="39">
        <v>12204.4905</v>
      </c>
      <c r="G81" s="144">
        <v>5275.9417699999995</v>
      </c>
      <c r="H81" s="160">
        <v>5376.9086299999999</v>
      </c>
      <c r="I81" s="39">
        <v>5232.6018700000004</v>
      </c>
      <c r="J81" s="160">
        <v>4322.9755500000001</v>
      </c>
      <c r="K81" s="160">
        <v>4958.8310000000001</v>
      </c>
      <c r="L81" s="39">
        <v>11230.42056</v>
      </c>
      <c r="M81" s="39">
        <v>7642.78377</v>
      </c>
      <c r="N81" s="39">
        <v>14394.590390000001</v>
      </c>
      <c r="O81" s="39">
        <v>6220.3579800000007</v>
      </c>
      <c r="P81" s="39">
        <f t="shared" si="1"/>
        <v>90952.210049999994</v>
      </c>
    </row>
    <row r="82" spans="2:16" ht="12" customHeight="1" thickBot="1" x14ac:dyDescent="0.25">
      <c r="B82" s="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2:16" ht="12" customHeight="1" x14ac:dyDescent="0.2">
      <c r="B83" s="28" t="s">
        <v>14</v>
      </c>
      <c r="C83" s="28" t="s">
        <v>43</v>
      </c>
      <c r="D83" s="29">
        <v>14696711.943439996</v>
      </c>
      <c r="E83" s="29">
        <v>27784006.891959995</v>
      </c>
      <c r="F83" s="29">
        <v>13446209.675089998</v>
      </c>
      <c r="G83" s="137">
        <v>12444237.742310001</v>
      </c>
      <c r="H83" s="156">
        <v>18630165.76763</v>
      </c>
      <c r="I83" s="29">
        <v>11716158.182329999</v>
      </c>
      <c r="J83" s="189">
        <v>5298048.2467799978</v>
      </c>
      <c r="K83" s="156">
        <v>36707859.480800003</v>
      </c>
      <c r="L83" s="29">
        <v>12909336.814869996</v>
      </c>
      <c r="M83" s="29">
        <v>12576568.166819999</v>
      </c>
      <c r="N83" s="29">
        <v>19131081.27107</v>
      </c>
      <c r="O83" s="66">
        <v>10796199.467459999</v>
      </c>
      <c r="P83" s="29">
        <f>SUM(D83:O83)</f>
        <v>196136583.65055999</v>
      </c>
    </row>
    <row r="84" spans="2:16" ht="12" customHeight="1" x14ac:dyDescent="0.2">
      <c r="B84" s="9" t="s">
        <v>44</v>
      </c>
      <c r="C84" s="1" t="s">
        <v>91</v>
      </c>
      <c r="D84" s="31">
        <v>14438778.121709997</v>
      </c>
      <c r="E84" s="31">
        <v>27792199.124539997</v>
      </c>
      <c r="F84" s="31">
        <v>13507174.661379999</v>
      </c>
      <c r="G84" s="139">
        <v>12445067.49523</v>
      </c>
      <c r="H84" s="63">
        <v>18642129.754639991</v>
      </c>
      <c r="I84" s="31">
        <v>11718107.180910001</v>
      </c>
      <c r="J84" s="191">
        <v>5332436.3708999986</v>
      </c>
      <c r="K84" s="63">
        <v>36708092.1919</v>
      </c>
      <c r="L84" s="31">
        <v>12913223.06631</v>
      </c>
      <c r="M84" s="31">
        <v>12579843.071689999</v>
      </c>
      <c r="N84" s="31">
        <v>19140908.566320006</v>
      </c>
      <c r="O84" s="59">
        <v>11926975.425419994</v>
      </c>
      <c r="P84" s="31">
        <f>SUM(D84:O84)</f>
        <v>197144935.03094998</v>
      </c>
    </row>
    <row r="85" spans="2:16" ht="12" customHeight="1" x14ac:dyDescent="0.2">
      <c r="B85" s="9"/>
      <c r="C85" s="6" t="s">
        <v>111</v>
      </c>
      <c r="D85" s="31"/>
      <c r="E85" s="31"/>
      <c r="F85" s="31"/>
      <c r="G85" s="139"/>
      <c r="H85" s="63"/>
      <c r="I85" s="31"/>
      <c r="J85" s="191"/>
      <c r="K85" s="63"/>
      <c r="L85" s="31"/>
      <c r="M85" s="31"/>
      <c r="N85" s="31"/>
      <c r="O85" s="59"/>
      <c r="P85" s="31"/>
    </row>
    <row r="86" spans="2:16" ht="12" customHeight="1" x14ac:dyDescent="0.2">
      <c r="B86" s="9"/>
      <c r="C86" s="1" t="s">
        <v>112</v>
      </c>
      <c r="D86" s="40"/>
      <c r="E86" s="40"/>
      <c r="F86" s="40"/>
      <c r="G86" s="145"/>
      <c r="H86" s="9"/>
      <c r="I86" s="40"/>
      <c r="J86" s="195"/>
      <c r="K86" s="9"/>
      <c r="L86" s="40"/>
      <c r="M86" s="40"/>
      <c r="N86" s="40"/>
      <c r="O86" s="74"/>
      <c r="P86" s="40"/>
    </row>
    <row r="87" spans="2:16" ht="12" customHeight="1" x14ac:dyDescent="0.2">
      <c r="B87" s="9"/>
      <c r="C87" s="6" t="s">
        <v>113</v>
      </c>
      <c r="D87" s="31">
        <v>37985379.888379999</v>
      </c>
      <c r="E87" s="31">
        <v>31084167.258279998</v>
      </c>
      <c r="F87" s="31">
        <v>28458114.303259999</v>
      </c>
      <c r="G87" s="139">
        <v>32035431.702199999</v>
      </c>
      <c r="H87" s="63">
        <v>30342163.070079997</v>
      </c>
      <c r="I87" s="31">
        <v>29072612.94441</v>
      </c>
      <c r="J87" s="191">
        <v>17706917.178829998</v>
      </c>
      <c r="K87" s="63">
        <v>44213769.940290004</v>
      </c>
      <c r="L87" s="31">
        <v>28729832.775419999</v>
      </c>
      <c r="M87" s="31">
        <v>31045636.69018</v>
      </c>
      <c r="N87" s="31">
        <v>29718999.162889998</v>
      </c>
      <c r="O87" s="59">
        <v>34064878.089539997</v>
      </c>
      <c r="P87" s="31">
        <f>SUM(D87:O87)</f>
        <v>374457903.00375998</v>
      </c>
    </row>
    <row r="88" spans="2:16" ht="12" customHeight="1" x14ac:dyDescent="0.2">
      <c r="B88" s="9"/>
      <c r="C88" s="6" t="s">
        <v>114</v>
      </c>
      <c r="D88" s="31">
        <v>-27221760.151999999</v>
      </c>
      <c r="E88" s="31">
        <v>-20362033.250999998</v>
      </c>
      <c r="F88" s="31">
        <v>-20029653.434</v>
      </c>
      <c r="G88" s="139">
        <v>-22241084.109999999</v>
      </c>
      <c r="H88" s="63">
        <v>-19916641.050999999</v>
      </c>
      <c r="I88" s="59">
        <v>-19170041.563999999</v>
      </c>
      <c r="J88" s="191">
        <v>-15280001.813999999</v>
      </c>
      <c r="K88" s="63">
        <v>-25336868.313000001</v>
      </c>
      <c r="L88" s="31">
        <v>-19543272.879999999</v>
      </c>
      <c r="M88" s="31">
        <v>-20883419.085999999</v>
      </c>
      <c r="N88" s="31">
        <v>-19891712.469999999</v>
      </c>
      <c r="O88" s="59">
        <v>-24112286.168000001</v>
      </c>
      <c r="P88" s="31">
        <f t="shared" si="1"/>
        <v>-253988774.29299998</v>
      </c>
    </row>
    <row r="89" spans="2:16" ht="12" customHeight="1" x14ac:dyDescent="0.2">
      <c r="B89" s="9"/>
      <c r="C89" s="1" t="s">
        <v>115</v>
      </c>
      <c r="D89" s="31"/>
      <c r="E89" s="31"/>
      <c r="F89" s="31"/>
      <c r="G89" s="139"/>
      <c r="H89" s="63"/>
      <c r="I89" s="59"/>
      <c r="J89" s="191"/>
      <c r="K89" s="63"/>
      <c r="L89" s="31"/>
      <c r="M89" s="31"/>
      <c r="N89" s="31"/>
      <c r="O89" s="59"/>
      <c r="P89" s="31"/>
    </row>
    <row r="90" spans="2:16" ht="12" customHeight="1" x14ac:dyDescent="0.2">
      <c r="B90" s="9"/>
      <c r="C90" s="6" t="s">
        <v>113</v>
      </c>
      <c r="D90" s="31">
        <v>3786574.7719999999</v>
      </c>
      <c r="E90" s="31">
        <v>12650394.443</v>
      </c>
      <c r="F90" s="31">
        <v>3589074.8130000001</v>
      </c>
      <c r="G90" s="139">
        <v>3483068.8250000002</v>
      </c>
      <c r="H90" s="63">
        <v>10059746.238</v>
      </c>
      <c r="I90" s="59">
        <v>2661185.9079999998</v>
      </c>
      <c r="J90" s="191">
        <v>3210432.1869999999</v>
      </c>
      <c r="K90" s="63">
        <v>13018979.124</v>
      </c>
      <c r="L90" s="31">
        <v>2723889.747</v>
      </c>
      <c r="M90" s="31">
        <v>3755056.3539999998</v>
      </c>
      <c r="N90" s="31">
        <v>11237965.775</v>
      </c>
      <c r="O90" s="59">
        <v>2918482.611</v>
      </c>
      <c r="P90" s="31">
        <f t="shared" si="1"/>
        <v>73094850.797000006</v>
      </c>
    </row>
    <row r="91" spans="2:16" ht="12" customHeight="1" x14ac:dyDescent="0.2">
      <c r="B91" s="9"/>
      <c r="C91" s="6" t="s">
        <v>114</v>
      </c>
      <c r="D91" s="31">
        <v>-1590288.46</v>
      </c>
      <c r="E91" s="31">
        <v>-2684244.338</v>
      </c>
      <c r="F91" s="31">
        <v>-713332.70499999996</v>
      </c>
      <c r="G91" s="139">
        <v>-1363203.148</v>
      </c>
      <c r="H91" s="63">
        <v>-1780378.493</v>
      </c>
      <c r="I91" s="59">
        <v>-783186.924</v>
      </c>
      <c r="J91" s="191">
        <v>-1425202.6810000001</v>
      </c>
      <c r="K91" s="63">
        <v>-2307021.2609999999</v>
      </c>
      <c r="L91" s="31">
        <v>-747884.60400000005</v>
      </c>
      <c r="M91" s="31">
        <v>-1541906.362</v>
      </c>
      <c r="N91" s="31">
        <v>-1978891.628</v>
      </c>
      <c r="O91" s="59">
        <v>-887503.87600000005</v>
      </c>
      <c r="P91" s="31">
        <f t="shared" si="1"/>
        <v>-17803044.479999997</v>
      </c>
    </row>
    <row r="92" spans="2:16" ht="12" customHeight="1" x14ac:dyDescent="0.2">
      <c r="B92" s="9"/>
      <c r="C92" s="1" t="s">
        <v>116</v>
      </c>
      <c r="D92" s="31"/>
      <c r="E92" s="31"/>
      <c r="F92" s="31"/>
      <c r="G92" s="139"/>
      <c r="H92" s="63"/>
      <c r="I92" s="59"/>
      <c r="J92" s="191"/>
      <c r="K92" s="63"/>
      <c r="L92" s="31"/>
      <c r="M92" s="31"/>
      <c r="N92" s="31"/>
      <c r="O92" s="59"/>
      <c r="P92" s="31"/>
    </row>
    <row r="93" spans="2:16" ht="12" customHeight="1" x14ac:dyDescent="0.2">
      <c r="B93" s="9"/>
      <c r="C93" s="6" t="s">
        <v>113</v>
      </c>
      <c r="D93" s="31">
        <v>2149908.8029999998</v>
      </c>
      <c r="E93" s="31">
        <v>8635487.4600000009</v>
      </c>
      <c r="F93" s="31">
        <v>2859814.9169999999</v>
      </c>
      <c r="G93" s="139">
        <v>144561.88</v>
      </c>
      <c r="H93" s="63">
        <v>99018.58</v>
      </c>
      <c r="I93" s="59">
        <v>189999.288</v>
      </c>
      <c r="J93" s="191">
        <v>1647093.7290000001</v>
      </c>
      <c r="K93" s="63">
        <v>8617271.7620000001</v>
      </c>
      <c r="L93" s="31">
        <v>2420792.5869999998</v>
      </c>
      <c r="M93" s="31">
        <v>140250.91899999999</v>
      </c>
      <c r="N93" s="31">
        <v>91239.895999999993</v>
      </c>
      <c r="O93" s="59">
        <v>108704.34299999999</v>
      </c>
      <c r="P93" s="31">
        <f t="shared" si="1"/>
        <v>27104144.164000001</v>
      </c>
    </row>
    <row r="94" spans="2:16" ht="12" customHeight="1" x14ac:dyDescent="0.2">
      <c r="B94" s="9"/>
      <c r="C94" s="6" t="s">
        <v>114</v>
      </c>
      <c r="D94" s="31">
        <v>-861538.05</v>
      </c>
      <c r="E94" s="31">
        <v>-1360024.62</v>
      </c>
      <c r="F94" s="31">
        <v>-528670.66500000004</v>
      </c>
      <c r="G94" s="139">
        <v>-58858.326000000001</v>
      </c>
      <c r="H94" s="63">
        <v>-52258.103000000003</v>
      </c>
      <c r="I94" s="59">
        <v>-92491.851999999999</v>
      </c>
      <c r="J94" s="191">
        <v>-773401.50399999996</v>
      </c>
      <c r="K94" s="63">
        <v>-1403482.527</v>
      </c>
      <c r="L94" s="31">
        <v>-474104.23700000002</v>
      </c>
      <c r="M94" s="31">
        <v>-34804.47</v>
      </c>
      <c r="N94" s="31">
        <v>-47138.07</v>
      </c>
      <c r="O94" s="59">
        <v>-25781.092000000001</v>
      </c>
      <c r="P94" s="31">
        <f t="shared" si="1"/>
        <v>-5712553.5159999998</v>
      </c>
    </row>
    <row r="95" spans="2:16" ht="12" customHeight="1" x14ac:dyDescent="0.2">
      <c r="B95" s="9"/>
      <c r="C95" s="1" t="s">
        <v>117</v>
      </c>
      <c r="D95" s="31"/>
      <c r="E95" s="31"/>
      <c r="F95" s="31"/>
      <c r="G95" s="139"/>
      <c r="H95" s="63"/>
      <c r="I95" s="59"/>
      <c r="J95" s="191"/>
      <c r="K95" s="63"/>
      <c r="L95" s="31"/>
      <c r="M95" s="31"/>
      <c r="N95" s="31"/>
      <c r="O95" s="59"/>
      <c r="P95" s="31"/>
    </row>
    <row r="96" spans="2:16" ht="12" customHeight="1" x14ac:dyDescent="0.2">
      <c r="B96" s="9"/>
      <c r="C96" s="6" t="s">
        <v>113</v>
      </c>
      <c r="D96" s="31">
        <v>22779.620999999999</v>
      </c>
      <c r="E96" s="31">
        <v>20981.569</v>
      </c>
      <c r="F96" s="31">
        <v>18636.142</v>
      </c>
      <c r="G96" s="139">
        <v>24156.077000000001</v>
      </c>
      <c r="H96" s="63">
        <v>18289.088</v>
      </c>
      <c r="I96" s="59">
        <v>20011.215</v>
      </c>
      <c r="J96" s="191">
        <v>20209.294999999998</v>
      </c>
      <c r="K96" s="63">
        <v>21654.536</v>
      </c>
      <c r="L96" s="31">
        <v>25043.171999999999</v>
      </c>
      <c r="M96" s="31">
        <v>22245.53</v>
      </c>
      <c r="N96" s="31">
        <v>20724.335999999999</v>
      </c>
      <c r="O96" s="59">
        <v>23386.565999999999</v>
      </c>
      <c r="P96" s="31">
        <f t="shared" si="1"/>
        <v>258117.14699999997</v>
      </c>
    </row>
    <row r="97" spans="2:16" ht="12" customHeight="1" x14ac:dyDescent="0.2">
      <c r="B97" s="9"/>
      <c r="C97" s="6" t="s">
        <v>114</v>
      </c>
      <c r="D97" s="31">
        <v>-4526.8320000000003</v>
      </c>
      <c r="E97" s="31">
        <v>-5286.7470000000003</v>
      </c>
      <c r="F97" s="31">
        <v>-3827.723</v>
      </c>
      <c r="G97" s="139">
        <v>-3216.7620000000002</v>
      </c>
      <c r="H97" s="63">
        <v>-3322.6680000000001</v>
      </c>
      <c r="I97" s="59">
        <v>-4462.0379999999996</v>
      </c>
      <c r="J97" s="191">
        <v>-3561.8939999999998</v>
      </c>
      <c r="K97" s="63">
        <v>-3042.1410000000001</v>
      </c>
      <c r="L97" s="31">
        <v>-4971.8580000000002</v>
      </c>
      <c r="M97" s="31">
        <v>-4615.5029999999997</v>
      </c>
      <c r="N97" s="31">
        <v>-4032.56</v>
      </c>
      <c r="O97" s="59">
        <v>-3046.5729999999999</v>
      </c>
      <c r="P97" s="31">
        <f t="shared" si="1"/>
        <v>-47913.298999999992</v>
      </c>
    </row>
    <row r="98" spans="2:16" ht="12" customHeight="1" x14ac:dyDescent="0.2">
      <c r="B98" s="9"/>
      <c r="C98" s="1" t="s">
        <v>118</v>
      </c>
      <c r="D98" s="31">
        <v>225412</v>
      </c>
      <c r="E98" s="31">
        <v>-105887</v>
      </c>
      <c r="F98" s="31">
        <v>-72932</v>
      </c>
      <c r="G98" s="139">
        <v>450074</v>
      </c>
      <c r="H98" s="63">
        <v>-82537</v>
      </c>
      <c r="I98" s="59">
        <v>-112002</v>
      </c>
      <c r="J98" s="191">
        <v>254359</v>
      </c>
      <c r="K98" s="63">
        <v>-78370</v>
      </c>
      <c r="L98" s="31">
        <v>-182968</v>
      </c>
      <c r="M98" s="31">
        <v>118627</v>
      </c>
      <c r="N98" s="31">
        <v>-70497</v>
      </c>
      <c r="O98" s="59">
        <v>-196164</v>
      </c>
      <c r="P98" s="31">
        <f t="shared" si="1"/>
        <v>147115</v>
      </c>
    </row>
    <row r="99" spans="2:16" ht="12" customHeight="1" x14ac:dyDescent="0.2">
      <c r="B99" s="9"/>
      <c r="C99" s="1" t="s">
        <v>119</v>
      </c>
      <c r="D99" s="31">
        <v>-53163.468670000002</v>
      </c>
      <c r="E99" s="31">
        <v>-81355.649739999993</v>
      </c>
      <c r="F99" s="31">
        <v>-70048.986879999997</v>
      </c>
      <c r="G99" s="139">
        <v>-25862.642970000001</v>
      </c>
      <c r="H99" s="63">
        <v>-41949.906439999999</v>
      </c>
      <c r="I99" s="59">
        <v>-63517.796499999997</v>
      </c>
      <c r="J99" s="191">
        <v>-24407.125929999998</v>
      </c>
      <c r="K99" s="63">
        <v>-34798.928390000001</v>
      </c>
      <c r="L99" s="31">
        <v>-33133.636109999999</v>
      </c>
      <c r="M99" s="31">
        <v>-37228.000489999999</v>
      </c>
      <c r="N99" s="31">
        <v>64251.124430000011</v>
      </c>
      <c r="O99" s="59">
        <v>36305.524880000004</v>
      </c>
      <c r="P99" s="32">
        <f t="shared" si="1"/>
        <v>-364909.49280999997</v>
      </c>
    </row>
    <row r="100" spans="2:16" ht="12" customHeight="1" thickBot="1" x14ac:dyDescent="0.25">
      <c r="B100" s="33" t="s">
        <v>45</v>
      </c>
      <c r="C100" s="38" t="s">
        <v>120</v>
      </c>
      <c r="D100" s="39">
        <v>257933.82173</v>
      </c>
      <c r="E100" s="39">
        <v>-8192.2325799999999</v>
      </c>
      <c r="F100" s="39">
        <v>-60964.986290000001</v>
      </c>
      <c r="G100" s="144">
        <v>-829.75292000000002</v>
      </c>
      <c r="H100" s="160">
        <v>-11963.987009999999</v>
      </c>
      <c r="I100" s="39">
        <v>-1948.9985800000002</v>
      </c>
      <c r="J100" s="196">
        <v>-34388.12412</v>
      </c>
      <c r="K100" s="160">
        <v>-232.71110000000002</v>
      </c>
      <c r="L100" s="39">
        <v>-3886.25144</v>
      </c>
      <c r="M100" s="39">
        <v>-3274.9048700000003</v>
      </c>
      <c r="N100" s="39">
        <v>-9827.2952499999992</v>
      </c>
      <c r="O100" s="65">
        <v>-1130775.95796</v>
      </c>
      <c r="P100" s="39">
        <f t="shared" si="1"/>
        <v>-1008351.3803900001</v>
      </c>
    </row>
    <row r="101" spans="2:16" ht="12" customHeight="1" thickBot="1" x14ac:dyDescent="0.25">
      <c r="B101" s="9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2:16" ht="12" customHeight="1" x14ac:dyDescent="0.2">
      <c r="B102" s="28" t="s">
        <v>15</v>
      </c>
      <c r="C102" s="41" t="s">
        <v>46</v>
      </c>
      <c r="D102" s="29">
        <v>2767124.4022499998</v>
      </c>
      <c r="E102" s="29">
        <v>1910285.7684899999</v>
      </c>
      <c r="F102" s="29">
        <v>3798217.16891</v>
      </c>
      <c r="G102" s="137">
        <v>3075350.9090700001</v>
      </c>
      <c r="H102" s="156">
        <v>2220354.9934999999</v>
      </c>
      <c r="I102" s="29">
        <v>3708334.4785500001</v>
      </c>
      <c r="J102" s="189">
        <v>3037215.62622</v>
      </c>
      <c r="K102" s="156">
        <v>1477647.8762999999</v>
      </c>
      <c r="L102" s="29">
        <v>2743254.8905700003</v>
      </c>
      <c r="M102" s="29">
        <v>2838542.3439699998</v>
      </c>
      <c r="N102" s="29">
        <v>2299652.2817800003</v>
      </c>
      <c r="O102" s="29">
        <v>3080354.62604</v>
      </c>
      <c r="P102" s="29">
        <f>SUM(D102:O102)</f>
        <v>32956335.365650002</v>
      </c>
    </row>
    <row r="103" spans="2:16" ht="12" customHeight="1" x14ac:dyDescent="0.2">
      <c r="B103" s="9" t="s">
        <v>47</v>
      </c>
      <c r="C103" s="10" t="s">
        <v>121</v>
      </c>
      <c r="D103" s="31">
        <v>1378153.8229200002</v>
      </c>
      <c r="E103" s="31">
        <v>753806.10157000006</v>
      </c>
      <c r="F103" s="31">
        <v>2437521.3154600002</v>
      </c>
      <c r="G103" s="146">
        <v>1584343.3150599999</v>
      </c>
      <c r="H103" s="161">
        <v>760458.5845</v>
      </c>
      <c r="I103" s="31">
        <v>2132271.2831700002</v>
      </c>
      <c r="J103" s="197">
        <v>1540915.01422</v>
      </c>
      <c r="K103" s="161">
        <v>289968.98330000002</v>
      </c>
      <c r="L103" s="31">
        <v>1116161.7382400001</v>
      </c>
      <c r="M103" s="31">
        <v>1314330.53997</v>
      </c>
      <c r="N103" s="31">
        <v>933350.65850000002</v>
      </c>
      <c r="O103" s="31">
        <v>1523652.6375799999</v>
      </c>
      <c r="P103" s="31">
        <f t="shared" si="1"/>
        <v>15764933.994489999</v>
      </c>
    </row>
    <row r="104" spans="2:16" ht="12" customHeight="1" x14ac:dyDescent="0.2">
      <c r="B104" s="79" t="s">
        <v>229</v>
      </c>
      <c r="C104" s="42" t="s">
        <v>122</v>
      </c>
      <c r="D104" s="43">
        <v>253425.06859000001</v>
      </c>
      <c r="E104" s="43">
        <v>332743.16587999999</v>
      </c>
      <c r="F104" s="43">
        <v>283081.40636999998</v>
      </c>
      <c r="G104" s="139">
        <v>277896.74383999995</v>
      </c>
      <c r="H104" s="63">
        <v>196451.64600000001</v>
      </c>
      <c r="I104" s="43">
        <v>122956.36722</v>
      </c>
      <c r="J104" s="191">
        <v>93876.410959999994</v>
      </c>
      <c r="K104" s="63">
        <v>90816.86</v>
      </c>
      <c r="L104" s="43">
        <v>89092.382859999998</v>
      </c>
      <c r="M104" s="43">
        <v>94861.467999999993</v>
      </c>
      <c r="N104" s="43">
        <v>145931.18900000001</v>
      </c>
      <c r="O104" s="43">
        <v>-314.99401</v>
      </c>
      <c r="P104" s="43">
        <f t="shared" si="1"/>
        <v>1980817.7147099997</v>
      </c>
    </row>
    <row r="105" spans="2:16" ht="12" customHeight="1" x14ac:dyDescent="0.2">
      <c r="B105" s="79" t="s">
        <v>230</v>
      </c>
      <c r="C105" s="10" t="s">
        <v>123</v>
      </c>
      <c r="D105" s="31">
        <v>695463.1365599999</v>
      </c>
      <c r="E105" s="31">
        <v>357360.49199000001</v>
      </c>
      <c r="F105" s="31">
        <v>1574527.057</v>
      </c>
      <c r="G105" s="139">
        <v>784165.78823000006</v>
      </c>
      <c r="H105" s="63">
        <v>398883.91367000004</v>
      </c>
      <c r="I105" s="31">
        <v>1768343.5499500001</v>
      </c>
      <c r="J105" s="191">
        <v>1135330.54473</v>
      </c>
      <c r="K105" s="63">
        <v>181214.97374000002</v>
      </c>
      <c r="L105" s="31">
        <v>844846.98203999992</v>
      </c>
      <c r="M105" s="31">
        <v>897937.32397000003</v>
      </c>
      <c r="N105" s="31">
        <v>763598.62349999999</v>
      </c>
      <c r="O105" s="31">
        <v>1212534.4084800002</v>
      </c>
      <c r="P105" s="31">
        <f>SUM(D105:O105)</f>
        <v>10614206.793860001</v>
      </c>
    </row>
    <row r="106" spans="2:16" ht="12" customHeight="1" x14ac:dyDescent="0.2">
      <c r="B106" s="79" t="s">
        <v>231</v>
      </c>
      <c r="C106" s="44" t="s">
        <v>124</v>
      </c>
      <c r="D106" s="32">
        <v>429265.61776999995</v>
      </c>
      <c r="E106" s="32">
        <v>63702.443700000003</v>
      </c>
      <c r="F106" s="31">
        <v>579912.85209000006</v>
      </c>
      <c r="G106" s="139">
        <v>522280.78299000004</v>
      </c>
      <c r="H106" s="63">
        <v>165123.02483000001</v>
      </c>
      <c r="I106" s="32">
        <v>240971.36600000001</v>
      </c>
      <c r="J106" s="191">
        <v>311708.05852999998</v>
      </c>
      <c r="K106" s="63">
        <v>17937.149559999998</v>
      </c>
      <c r="L106" s="32">
        <v>182222.37333999999</v>
      </c>
      <c r="M106" s="32">
        <v>321531.74800000002</v>
      </c>
      <c r="N106" s="32">
        <v>23820.846000000001</v>
      </c>
      <c r="O106" s="32">
        <v>311433.22311000002</v>
      </c>
      <c r="P106" s="32">
        <f>SUM(D106:O106)</f>
        <v>3169909.4859199999</v>
      </c>
    </row>
    <row r="107" spans="2:16" ht="12" customHeight="1" x14ac:dyDescent="0.2">
      <c r="B107" s="79" t="s">
        <v>48</v>
      </c>
      <c r="C107" s="45" t="s">
        <v>125</v>
      </c>
      <c r="D107" s="30">
        <v>776237.0705700001</v>
      </c>
      <c r="E107" s="30">
        <v>600716.43171999999</v>
      </c>
      <c r="F107" s="30">
        <v>804962.6754500001</v>
      </c>
      <c r="G107" s="138">
        <v>883909.47199999995</v>
      </c>
      <c r="H107" s="157">
        <v>837194.01</v>
      </c>
      <c r="I107" s="30">
        <v>888722.33700000006</v>
      </c>
      <c r="J107" s="190">
        <v>822870.076</v>
      </c>
      <c r="K107" s="157">
        <v>556871.78</v>
      </c>
      <c r="L107" s="30">
        <v>956085.81099999999</v>
      </c>
      <c r="M107" s="30">
        <v>874335.81799999997</v>
      </c>
      <c r="N107" s="30">
        <v>753707.15899999999</v>
      </c>
      <c r="O107" s="30">
        <v>922718.29</v>
      </c>
      <c r="P107" s="30">
        <f t="shared" si="1"/>
        <v>9678330.9307399988</v>
      </c>
    </row>
    <row r="108" spans="2:16" ht="12" customHeight="1" thickBot="1" x14ac:dyDescent="0.25">
      <c r="B108" s="33" t="s">
        <v>49</v>
      </c>
      <c r="C108" s="46" t="s">
        <v>126</v>
      </c>
      <c r="D108" s="34">
        <v>612733.50876</v>
      </c>
      <c r="E108" s="34">
        <v>555763.2352</v>
      </c>
      <c r="F108" s="34">
        <v>555733.17799999996</v>
      </c>
      <c r="G108" s="142">
        <v>607098.12200999993</v>
      </c>
      <c r="H108" s="159">
        <v>622702.39899999998</v>
      </c>
      <c r="I108" s="34">
        <v>687340.85837999999</v>
      </c>
      <c r="J108" s="192">
        <v>673430.53599999996</v>
      </c>
      <c r="K108" s="159">
        <v>630807.11300000001</v>
      </c>
      <c r="L108" s="34">
        <v>671007.34133000008</v>
      </c>
      <c r="M108" s="34">
        <v>649875.98600000003</v>
      </c>
      <c r="N108" s="34">
        <v>612594.46427999996</v>
      </c>
      <c r="O108" s="34">
        <v>633983.69845999999</v>
      </c>
      <c r="P108" s="34">
        <f t="shared" si="1"/>
        <v>7513070.4404199999</v>
      </c>
    </row>
    <row r="109" spans="2:16" ht="12" customHeight="1" thickBot="1" x14ac:dyDescent="0.25">
      <c r="B109" s="9"/>
      <c r="C109" s="10"/>
      <c r="D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2:16" ht="12" customHeight="1" x14ac:dyDescent="0.2">
      <c r="B110" s="28" t="s">
        <v>16</v>
      </c>
      <c r="C110" s="41" t="s">
        <v>50</v>
      </c>
      <c r="D110" s="29">
        <v>2743758.7514</v>
      </c>
      <c r="E110" s="29">
        <v>2588992.18866</v>
      </c>
      <c r="F110" s="29">
        <v>2598377.6487699999</v>
      </c>
      <c r="G110" s="137">
        <v>2835006.9559400002</v>
      </c>
      <c r="H110" s="156">
        <v>2892128.8048400003</v>
      </c>
      <c r="I110" s="29">
        <v>2790863.89628</v>
      </c>
      <c r="J110" s="189">
        <v>2938250.50502</v>
      </c>
      <c r="K110" s="156">
        <v>2446885.8523899997</v>
      </c>
      <c r="L110" s="29">
        <v>2662965.1831300003</v>
      </c>
      <c r="M110" s="29">
        <v>2681823.3276499999</v>
      </c>
      <c r="N110" s="29">
        <v>2509542.70792</v>
      </c>
      <c r="O110" s="29">
        <v>2401625.5562899997</v>
      </c>
      <c r="P110" s="29">
        <f t="shared" si="1"/>
        <v>32090221.378289998</v>
      </c>
    </row>
    <row r="111" spans="2:16" ht="12" customHeight="1" x14ac:dyDescent="0.2">
      <c r="B111" s="79" t="s">
        <v>232</v>
      </c>
      <c r="C111" s="94" t="s">
        <v>127</v>
      </c>
      <c r="D111" s="95">
        <v>927808.43885999999</v>
      </c>
      <c r="E111" s="95">
        <v>849852.09488999995</v>
      </c>
      <c r="F111" s="43">
        <v>945164.25090999994</v>
      </c>
      <c r="G111" s="147">
        <v>933960.74413999997</v>
      </c>
      <c r="H111" s="162">
        <v>910166.57533999998</v>
      </c>
      <c r="I111" s="43">
        <v>881853.95977999992</v>
      </c>
      <c r="J111" s="198">
        <v>877886.86244000006</v>
      </c>
      <c r="K111" s="162">
        <v>847333.82415999996</v>
      </c>
      <c r="L111" s="95">
        <v>912088.41621000005</v>
      </c>
      <c r="M111" s="95">
        <v>895298.55467999994</v>
      </c>
      <c r="N111" s="95">
        <v>872030.28712999995</v>
      </c>
      <c r="O111" s="95">
        <v>844637.83580999996</v>
      </c>
      <c r="P111" s="43">
        <f t="shared" si="1"/>
        <v>10698081.844350001</v>
      </c>
    </row>
    <row r="112" spans="2:16" ht="12" customHeight="1" x14ac:dyDescent="0.2">
      <c r="B112" s="79" t="s">
        <v>233</v>
      </c>
      <c r="C112" s="44" t="s">
        <v>234</v>
      </c>
      <c r="D112" s="32">
        <v>-2961.3263999999999</v>
      </c>
      <c r="E112" s="32">
        <v>-5632.2951900000007</v>
      </c>
      <c r="F112" s="32">
        <v>-9231.2447899999988</v>
      </c>
      <c r="G112" s="148">
        <v>-6341.7714800000003</v>
      </c>
      <c r="H112" s="163">
        <v>-2388.5808900000002</v>
      </c>
      <c r="I112" s="32">
        <v>-1880.6793899999998</v>
      </c>
      <c r="J112" s="199">
        <v>-13729.38155</v>
      </c>
      <c r="K112" s="163">
        <v>-5960.8956200000002</v>
      </c>
      <c r="L112" s="32">
        <v>-1440.1755900000001</v>
      </c>
      <c r="M112" s="32">
        <v>-3906.4675499999998</v>
      </c>
      <c r="N112" s="32">
        <v>-3552.34375</v>
      </c>
      <c r="O112" s="32">
        <v>-31876.461649999997</v>
      </c>
      <c r="P112" s="32">
        <f t="shared" si="1"/>
        <v>-88901.623850000004</v>
      </c>
    </row>
    <row r="113" spans="2:16" ht="12" customHeight="1" x14ac:dyDescent="0.2">
      <c r="B113" s="79" t="s">
        <v>235</v>
      </c>
      <c r="C113" s="94" t="s">
        <v>128</v>
      </c>
      <c r="D113" s="95">
        <v>1695933.665</v>
      </c>
      <c r="E113" s="95">
        <v>1356900.86925</v>
      </c>
      <c r="F113" s="43">
        <v>1518769.8837599999</v>
      </c>
      <c r="G113" s="147">
        <v>1763560.78397</v>
      </c>
      <c r="H113" s="162">
        <v>1829804.7930000001</v>
      </c>
      <c r="I113" s="43">
        <v>1765369.291</v>
      </c>
      <c r="J113" s="198">
        <v>1920371.2517599999</v>
      </c>
      <c r="K113" s="162">
        <v>1463522.361</v>
      </c>
      <c r="L113" s="95">
        <v>1620406.93401</v>
      </c>
      <c r="M113" s="95">
        <v>1661378.8767000001</v>
      </c>
      <c r="N113" s="95">
        <v>1489164.9920000001</v>
      </c>
      <c r="O113" s="95">
        <v>1454023.7660000001</v>
      </c>
      <c r="P113" s="43">
        <f t="shared" si="1"/>
        <v>19539207.46745</v>
      </c>
    </row>
    <row r="114" spans="2:16" ht="12" customHeight="1" x14ac:dyDescent="0.2">
      <c r="B114" s="79" t="s">
        <v>236</v>
      </c>
      <c r="C114" s="44" t="s">
        <v>237</v>
      </c>
      <c r="D114" s="32">
        <v>607.12855000000002</v>
      </c>
      <c r="E114" s="32">
        <v>-8432.1127500000002</v>
      </c>
      <c r="F114" s="32">
        <v>-299.89509000000004</v>
      </c>
      <c r="G114" s="148">
        <v>-5058.1014599999999</v>
      </c>
      <c r="H114" s="163">
        <v>-73.267409999999998</v>
      </c>
      <c r="I114" s="32">
        <v>-335.09419000000003</v>
      </c>
      <c r="J114" s="199">
        <v>-270.24172999999996</v>
      </c>
      <c r="K114" s="163">
        <v>-8548.7637899999991</v>
      </c>
      <c r="L114" s="32">
        <v>-338.495</v>
      </c>
      <c r="M114" s="32">
        <v>-1340.537</v>
      </c>
      <c r="N114" s="32">
        <v>-950.64499999999998</v>
      </c>
      <c r="O114" s="32">
        <v>-26.65119</v>
      </c>
      <c r="P114" s="32">
        <f t="shared" si="1"/>
        <v>-25066.676059999998</v>
      </c>
    </row>
    <row r="115" spans="2:16" ht="12" customHeight="1" x14ac:dyDescent="0.2">
      <c r="B115" s="9" t="s">
        <v>51</v>
      </c>
      <c r="C115" s="45" t="s">
        <v>129</v>
      </c>
      <c r="D115" s="30">
        <v>89194.001999999993</v>
      </c>
      <c r="E115" s="30">
        <v>362454.68599999999</v>
      </c>
      <c r="F115" s="30">
        <v>109740.061</v>
      </c>
      <c r="G115" s="138">
        <v>110682.105</v>
      </c>
      <c r="H115" s="157">
        <v>117282.25</v>
      </c>
      <c r="I115" s="30">
        <v>110282.925</v>
      </c>
      <c r="J115" s="190">
        <v>105323.51300000001</v>
      </c>
      <c r="K115" s="157">
        <v>116044.32226999999</v>
      </c>
      <c r="L115" s="30">
        <v>99271.581999999995</v>
      </c>
      <c r="M115" s="30">
        <v>96855.043000000005</v>
      </c>
      <c r="N115" s="30">
        <v>118421.22500000001</v>
      </c>
      <c r="O115" s="30">
        <v>98080.846209999989</v>
      </c>
      <c r="P115" s="30">
        <f t="shared" si="1"/>
        <v>1533632.56048</v>
      </c>
    </row>
    <row r="116" spans="2:16" ht="12" customHeight="1" thickBot="1" x14ac:dyDescent="0.25">
      <c r="B116" s="33" t="s">
        <v>52</v>
      </c>
      <c r="C116" s="47" t="s">
        <v>130</v>
      </c>
      <c r="D116" s="39">
        <v>33176.843390000002</v>
      </c>
      <c r="E116" s="39">
        <v>33848.946459999999</v>
      </c>
      <c r="F116" s="39">
        <v>34234.592979999994</v>
      </c>
      <c r="G116" s="144">
        <v>38203.195770000006</v>
      </c>
      <c r="H116" s="160">
        <v>37337.034799999994</v>
      </c>
      <c r="I116" s="39">
        <v>35573.494079999997</v>
      </c>
      <c r="J116" s="196">
        <v>48668.501100000001</v>
      </c>
      <c r="K116" s="160">
        <v>34495.004369999995</v>
      </c>
      <c r="L116" s="39">
        <v>32976.921499999997</v>
      </c>
      <c r="M116" s="39">
        <v>33537.857819999997</v>
      </c>
      <c r="N116" s="39">
        <v>34429.192539999996</v>
      </c>
      <c r="O116" s="39">
        <v>36786.221109999999</v>
      </c>
      <c r="P116" s="39">
        <f t="shared" si="1"/>
        <v>433267.80591999996</v>
      </c>
    </row>
    <row r="117" spans="2:16" ht="12" customHeight="1" thickBot="1" x14ac:dyDescent="0.25">
      <c r="B117" s="9"/>
      <c r="C117" s="10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2:16" ht="12" customHeight="1" x14ac:dyDescent="0.2">
      <c r="B118" s="28" t="s">
        <v>53</v>
      </c>
      <c r="C118" s="41" t="s">
        <v>131</v>
      </c>
      <c r="D118" s="29">
        <v>983870.91121000005</v>
      </c>
      <c r="E118" s="29">
        <v>457911.67167000001</v>
      </c>
      <c r="F118" s="29">
        <v>599717.51335000002</v>
      </c>
      <c r="G118" s="137">
        <v>1022719.04599</v>
      </c>
      <c r="H118" s="156">
        <v>556221.2495700001</v>
      </c>
      <c r="I118" s="29">
        <v>588582.80403</v>
      </c>
      <c r="J118" s="189">
        <v>1016230.8683499999</v>
      </c>
      <c r="K118" s="156">
        <v>420476.79642000003</v>
      </c>
      <c r="L118" s="29">
        <v>501836.10699</v>
      </c>
      <c r="M118" s="29">
        <v>774669.02883000008</v>
      </c>
      <c r="N118" s="29">
        <v>354356.70130000002</v>
      </c>
      <c r="O118" s="29">
        <v>410968.07987000002</v>
      </c>
      <c r="P118" s="29">
        <f t="shared" si="1"/>
        <v>7687560.7775800005</v>
      </c>
    </row>
    <row r="119" spans="2:16" ht="12" customHeight="1" x14ac:dyDescent="0.2">
      <c r="B119" s="79" t="s">
        <v>238</v>
      </c>
      <c r="C119" s="10" t="s">
        <v>132</v>
      </c>
      <c r="D119" s="31">
        <v>350809.26948000002</v>
      </c>
      <c r="E119" s="31">
        <v>299404.30791000003</v>
      </c>
      <c r="F119" s="31">
        <v>379579.28337000002</v>
      </c>
      <c r="G119" s="139">
        <v>388689.14547000005</v>
      </c>
      <c r="H119" s="63">
        <v>296360.83750999998</v>
      </c>
      <c r="I119" s="31">
        <v>290463.04758999997</v>
      </c>
      <c r="J119" s="191">
        <v>285755.88049000001</v>
      </c>
      <c r="K119" s="63">
        <v>229838.24488999997</v>
      </c>
      <c r="L119" s="31">
        <v>267444.84211999999</v>
      </c>
      <c r="M119" s="31">
        <v>303840.86644000001</v>
      </c>
      <c r="N119" s="31">
        <v>250162.96776</v>
      </c>
      <c r="O119" s="31">
        <v>219511.55070999998</v>
      </c>
      <c r="P119" s="31">
        <f t="shared" si="1"/>
        <v>3561860.2437400003</v>
      </c>
    </row>
    <row r="120" spans="2:16" ht="12" customHeight="1" x14ac:dyDescent="0.2">
      <c r="B120" s="9" t="s">
        <v>190</v>
      </c>
      <c r="C120" s="10" t="s">
        <v>189</v>
      </c>
      <c r="D120" s="31">
        <v>72669.868719999999</v>
      </c>
      <c r="E120" s="31">
        <v>64475.322070000002</v>
      </c>
      <c r="F120" s="31">
        <v>74948.978329999998</v>
      </c>
      <c r="G120" s="139">
        <v>79724.615430000005</v>
      </c>
      <c r="H120" s="63">
        <v>64712.906999999999</v>
      </c>
      <c r="I120" s="31">
        <v>60622.1342</v>
      </c>
      <c r="J120" s="191">
        <v>58553.011939999997</v>
      </c>
      <c r="K120" s="63">
        <v>11942.325279999999</v>
      </c>
      <c r="L120" s="31">
        <v>16945.47306</v>
      </c>
      <c r="M120" s="31">
        <v>9299.6859999999997</v>
      </c>
      <c r="N120" s="31">
        <v>12694.618</v>
      </c>
      <c r="O120" s="31">
        <v>18595.468820000002</v>
      </c>
      <c r="P120" s="31">
        <f t="shared" si="1"/>
        <v>545184.40884999989</v>
      </c>
    </row>
    <row r="121" spans="2:16" ht="12" customHeight="1" x14ac:dyDescent="0.2">
      <c r="B121" s="9" t="s">
        <v>54</v>
      </c>
      <c r="C121" s="10" t="s">
        <v>133</v>
      </c>
      <c r="D121" s="31">
        <v>4311.85304</v>
      </c>
      <c r="E121" s="31">
        <v>3514.6929100000002</v>
      </c>
      <c r="F121" s="31">
        <v>3673.3927799999997</v>
      </c>
      <c r="G121" s="139">
        <v>3822.57591</v>
      </c>
      <c r="H121" s="63">
        <v>3340.01</v>
      </c>
      <c r="I121" s="31">
        <v>2587.1859300000001</v>
      </c>
      <c r="J121" s="191">
        <v>2587.9175699999996</v>
      </c>
      <c r="K121" s="63">
        <v>1501.0239999999999</v>
      </c>
      <c r="L121" s="31">
        <v>2587.4127000000003</v>
      </c>
      <c r="M121" s="31">
        <v>2841.9768899999999</v>
      </c>
      <c r="N121" s="31">
        <v>3962.6439999999998</v>
      </c>
      <c r="O121" s="31">
        <v>3882.86787</v>
      </c>
      <c r="P121" s="31">
        <f t="shared" si="1"/>
        <v>38613.553600000007</v>
      </c>
    </row>
    <row r="122" spans="2:16" ht="12" customHeight="1" x14ac:dyDescent="0.2">
      <c r="B122" s="79" t="s">
        <v>239</v>
      </c>
      <c r="C122" s="10" t="s">
        <v>176</v>
      </c>
      <c r="D122" s="31">
        <v>60910.29075</v>
      </c>
      <c r="E122" s="31">
        <v>46282.89183</v>
      </c>
      <c r="F122" s="31">
        <v>45564.515999999996</v>
      </c>
      <c r="G122" s="139">
        <v>53480.087890000003</v>
      </c>
      <c r="H122" s="63">
        <v>59648.203249999999</v>
      </c>
      <c r="I122" s="31">
        <v>60136.752799999995</v>
      </c>
      <c r="J122" s="191">
        <v>69321.919200000004</v>
      </c>
      <c r="K122" s="63">
        <v>56639.806889999993</v>
      </c>
      <c r="L122" s="31">
        <v>59529.191800000001</v>
      </c>
      <c r="M122" s="31">
        <v>59298.2935</v>
      </c>
      <c r="N122" s="31">
        <v>51435.902539999995</v>
      </c>
      <c r="O122" s="31">
        <v>60845.740879999998</v>
      </c>
      <c r="P122" s="31">
        <f t="shared" si="1"/>
        <v>683093.59733000002</v>
      </c>
    </row>
    <row r="123" spans="2:16" ht="12" customHeight="1" x14ac:dyDescent="0.2">
      <c r="B123" s="79" t="s">
        <v>240</v>
      </c>
      <c r="C123" s="10" t="s">
        <v>134</v>
      </c>
      <c r="D123" s="31">
        <v>1594.2940000000001</v>
      </c>
      <c r="E123" s="31">
        <v>4359.2</v>
      </c>
      <c r="F123" s="31">
        <v>4985.7749999999996</v>
      </c>
      <c r="G123" s="139">
        <v>5086.4449999999997</v>
      </c>
      <c r="H123" s="63">
        <v>5140.2950000000001</v>
      </c>
      <c r="I123" s="31">
        <v>7758.0259999999998</v>
      </c>
      <c r="J123" s="191">
        <v>10927.162</v>
      </c>
      <c r="K123" s="63">
        <v>6375.7479999999996</v>
      </c>
      <c r="L123" s="31">
        <v>6903.491</v>
      </c>
      <c r="M123" s="31">
        <v>6701.4110000000001</v>
      </c>
      <c r="N123" s="31">
        <v>4041.9639999999999</v>
      </c>
      <c r="O123" s="31">
        <v>4713.9116700000004</v>
      </c>
      <c r="P123" s="31">
        <f t="shared" si="1"/>
        <v>68587.722670000003</v>
      </c>
    </row>
    <row r="124" spans="2:16" ht="12" customHeight="1" x14ac:dyDescent="0.2">
      <c r="B124" s="9" t="s">
        <v>55</v>
      </c>
      <c r="C124" s="10" t="s">
        <v>135</v>
      </c>
      <c r="D124" s="31">
        <v>14.427</v>
      </c>
      <c r="E124" s="31">
        <v>11.116</v>
      </c>
      <c r="F124" s="31">
        <v>23.244</v>
      </c>
      <c r="G124" s="139">
        <v>13.363</v>
      </c>
      <c r="H124" s="63">
        <v>21.388999999999999</v>
      </c>
      <c r="I124" s="31">
        <v>12.273</v>
      </c>
      <c r="J124" s="191">
        <v>4.82</v>
      </c>
      <c r="K124" s="63">
        <v>7.5759999999999996</v>
      </c>
      <c r="L124" s="31">
        <v>17.677</v>
      </c>
      <c r="M124" s="31">
        <v>12.242000000000001</v>
      </c>
      <c r="N124" s="31">
        <v>7.0519999999999996</v>
      </c>
      <c r="O124" s="31">
        <v>6.23</v>
      </c>
      <c r="P124" s="31">
        <f>SUM(D124:O124)</f>
        <v>151.40899999999996</v>
      </c>
    </row>
    <row r="125" spans="2:16" ht="12" customHeight="1" x14ac:dyDescent="0.2">
      <c r="B125" s="9" t="s">
        <v>56</v>
      </c>
      <c r="C125" s="10" t="s">
        <v>136</v>
      </c>
      <c r="D125" s="31">
        <v>5094.1239999999998</v>
      </c>
      <c r="E125" s="31">
        <v>7759.7709999999997</v>
      </c>
      <c r="F125" s="31">
        <v>-2823.9189999999999</v>
      </c>
      <c r="G125" s="139">
        <v>135561.24</v>
      </c>
      <c r="H125" s="63">
        <v>79468.376999999993</v>
      </c>
      <c r="I125" s="31">
        <v>53439.118999999999</v>
      </c>
      <c r="J125" s="191">
        <v>39247.620000000003</v>
      </c>
      <c r="K125" s="63">
        <v>38308.754999999997</v>
      </c>
      <c r="L125" s="31">
        <v>49376.406000000003</v>
      </c>
      <c r="M125" s="31">
        <v>43554.25</v>
      </c>
      <c r="N125" s="31">
        <v>29567.399000000001</v>
      </c>
      <c r="O125" s="31">
        <v>34081.943450000006</v>
      </c>
      <c r="P125" s="31">
        <f t="shared" si="1"/>
        <v>512635.08545000001</v>
      </c>
    </row>
    <row r="126" spans="2:16" ht="12" customHeight="1" x14ac:dyDescent="0.2">
      <c r="B126" s="9" t="s">
        <v>57</v>
      </c>
      <c r="C126" s="10" t="s">
        <v>137</v>
      </c>
      <c r="D126" s="31">
        <v>24207.773000000001</v>
      </c>
      <c r="E126" s="31">
        <v>-276.61200000000002</v>
      </c>
      <c r="F126" s="31">
        <v>-408.97500000000002</v>
      </c>
      <c r="G126" s="139">
        <v>25545.339</v>
      </c>
      <c r="H126" s="63">
        <v>161.02500000000001</v>
      </c>
      <c r="I126" s="31">
        <v>5999.25</v>
      </c>
      <c r="J126" s="191">
        <v>34378.506000000001</v>
      </c>
      <c r="K126" s="63">
        <v>4</v>
      </c>
      <c r="L126" s="31">
        <v>-2</v>
      </c>
      <c r="M126" s="31">
        <v>55809.902000000002</v>
      </c>
      <c r="N126" s="31">
        <v>0</v>
      </c>
      <c r="O126" s="31">
        <v>0.29194999999999999</v>
      </c>
      <c r="P126" s="31">
        <f t="shared" si="1"/>
        <v>145418.49995000003</v>
      </c>
    </row>
    <row r="127" spans="2:16" ht="12" customHeight="1" x14ac:dyDescent="0.2">
      <c r="B127" s="9" t="s">
        <v>58</v>
      </c>
      <c r="C127" s="10" t="s">
        <v>138</v>
      </c>
      <c r="D127" s="31">
        <v>35894.137000000002</v>
      </c>
      <c r="E127" s="31">
        <v>-121.95399999999999</v>
      </c>
      <c r="F127" s="31">
        <v>-17.826000000000001</v>
      </c>
      <c r="G127" s="139">
        <v>29777.165000000001</v>
      </c>
      <c r="H127" s="63">
        <v>-2311.5459000000001</v>
      </c>
      <c r="I127" s="31">
        <v>530.75930000000005</v>
      </c>
      <c r="J127" s="191">
        <v>41154.067000000003</v>
      </c>
      <c r="K127" s="63">
        <v>-22.096</v>
      </c>
      <c r="L127" s="31">
        <v>589.51499999999999</v>
      </c>
      <c r="M127" s="31">
        <v>42741.377</v>
      </c>
      <c r="N127" s="31">
        <v>-643.58299999999997</v>
      </c>
      <c r="O127" s="31">
        <v>911.37134000000003</v>
      </c>
      <c r="P127" s="31">
        <f t="shared" si="1"/>
        <v>148481.38674000002</v>
      </c>
    </row>
    <row r="128" spans="2:16" ht="12" customHeight="1" x14ac:dyDescent="0.2">
      <c r="B128" s="9" t="s">
        <v>59</v>
      </c>
      <c r="C128" s="10" t="s">
        <v>139</v>
      </c>
      <c r="D128" s="31">
        <v>63253.417000000001</v>
      </c>
      <c r="E128" s="31">
        <v>-495.56599999999997</v>
      </c>
      <c r="F128" s="31">
        <v>-180.102</v>
      </c>
      <c r="G128" s="139">
        <v>63841.267999999996</v>
      </c>
      <c r="H128" s="63">
        <v>-5.2359999999999998</v>
      </c>
      <c r="I128" s="31">
        <v>1481.78</v>
      </c>
      <c r="J128" s="191">
        <v>44222.743999999999</v>
      </c>
      <c r="K128" s="63">
        <v>-46.993000000000002</v>
      </c>
      <c r="L128" s="31">
        <v>-271.49200000000002</v>
      </c>
      <c r="M128" s="31">
        <v>34865.436999999998</v>
      </c>
      <c r="N128" s="31">
        <v>-870.06500000000005</v>
      </c>
      <c r="O128" s="31">
        <v>87961.857000000004</v>
      </c>
      <c r="P128" s="31">
        <f t="shared" si="1"/>
        <v>293757.049</v>
      </c>
    </row>
    <row r="129" spans="1:16" ht="12" customHeight="1" x14ac:dyDescent="0.2">
      <c r="B129" s="79" t="s">
        <v>241</v>
      </c>
      <c r="C129" s="10" t="s">
        <v>140</v>
      </c>
      <c r="D129" s="31">
        <v>358208.57744000002</v>
      </c>
      <c r="E129" s="31">
        <v>25596.977460000002</v>
      </c>
      <c r="F129" s="31">
        <v>86196.457869999998</v>
      </c>
      <c r="G129" s="139">
        <v>226578.03728999998</v>
      </c>
      <c r="H129" s="63">
        <v>39853.69771</v>
      </c>
      <c r="I129" s="31">
        <v>98155.690210000001</v>
      </c>
      <c r="J129" s="191">
        <v>423439.84419999993</v>
      </c>
      <c r="K129" s="63">
        <v>70061.907360000012</v>
      </c>
      <c r="L129" s="31">
        <v>91954.816310000009</v>
      </c>
      <c r="M129" s="31">
        <v>208811.03200000001</v>
      </c>
      <c r="N129" s="31">
        <v>-1888.136</v>
      </c>
      <c r="O129" s="31">
        <v>-28660.830059999997</v>
      </c>
      <c r="P129" s="31">
        <f t="shared" si="1"/>
        <v>1598308.07179</v>
      </c>
    </row>
    <row r="130" spans="1:16" ht="12" customHeight="1" x14ac:dyDescent="0.2">
      <c r="B130" s="9" t="s">
        <v>60</v>
      </c>
      <c r="C130" s="10" t="s">
        <v>141</v>
      </c>
      <c r="D130" s="31">
        <v>238.95099999999999</v>
      </c>
      <c r="E130" s="31">
        <v>138.21700000000001</v>
      </c>
      <c r="F130" s="31">
        <v>132.68899999999999</v>
      </c>
      <c r="G130" s="139">
        <v>68.468000000000004</v>
      </c>
      <c r="H130" s="63">
        <v>74.968000000000004</v>
      </c>
      <c r="I130" s="31">
        <v>-54.677</v>
      </c>
      <c r="J130" s="191">
        <v>95.478999999999999</v>
      </c>
      <c r="K130" s="63">
        <v>88.611999999999995</v>
      </c>
      <c r="L130" s="31">
        <v>-62.088000000000001</v>
      </c>
      <c r="M130" s="31">
        <v>139.792</v>
      </c>
      <c r="N130" s="31">
        <v>139.57900000000001</v>
      </c>
      <c r="O130" s="31">
        <v>168.48367000000002</v>
      </c>
      <c r="P130" s="31">
        <f t="shared" si="1"/>
        <v>1168.4736700000001</v>
      </c>
    </row>
    <row r="131" spans="1:16" ht="12" customHeight="1" x14ac:dyDescent="0.2">
      <c r="B131" s="79" t="s">
        <v>242</v>
      </c>
      <c r="C131" s="10" t="s">
        <v>142</v>
      </c>
      <c r="D131" s="31">
        <v>1238.3879999999999</v>
      </c>
      <c r="E131" s="31">
        <v>1452.338</v>
      </c>
      <c r="F131" s="31">
        <v>1300.856</v>
      </c>
      <c r="G131" s="139">
        <v>1513.347</v>
      </c>
      <c r="H131" s="63">
        <v>1574.7149999999999</v>
      </c>
      <c r="I131" s="31">
        <v>1700.4780000000001</v>
      </c>
      <c r="J131" s="191">
        <v>1772.0429999999999</v>
      </c>
      <c r="K131" s="63">
        <v>1326.607</v>
      </c>
      <c r="L131" s="31">
        <v>1473.248</v>
      </c>
      <c r="M131" s="31">
        <v>1492.125</v>
      </c>
      <c r="N131" s="31">
        <v>1445.575</v>
      </c>
      <c r="O131" s="31">
        <v>1421.80765</v>
      </c>
      <c r="P131" s="31">
        <f t="shared" si="1"/>
        <v>17711.52765</v>
      </c>
    </row>
    <row r="132" spans="1:16" ht="12" customHeight="1" x14ac:dyDescent="0.2">
      <c r="B132" s="79" t="s">
        <v>243</v>
      </c>
      <c r="C132" s="10" t="s">
        <v>143</v>
      </c>
      <c r="D132" s="31">
        <v>763.85278000000005</v>
      </c>
      <c r="E132" s="31">
        <v>1692.7344900000001</v>
      </c>
      <c r="F132" s="31">
        <v>2668.096</v>
      </c>
      <c r="G132" s="139">
        <v>4061.2950000000001</v>
      </c>
      <c r="H132" s="63">
        <v>4142.4340000000002</v>
      </c>
      <c r="I132" s="31">
        <v>1734.165</v>
      </c>
      <c r="J132" s="191">
        <v>401.02095000000003</v>
      </c>
      <c r="K132" s="63">
        <v>207.37</v>
      </c>
      <c r="L132" s="31">
        <v>1161.299</v>
      </c>
      <c r="M132" s="31">
        <v>1180.597</v>
      </c>
      <c r="N132" s="31">
        <v>156.458</v>
      </c>
      <c r="O132" s="31">
        <v>2546.4379199999998</v>
      </c>
      <c r="P132" s="31">
        <f t="shared" si="1"/>
        <v>20715.760140000002</v>
      </c>
    </row>
    <row r="133" spans="1:16" ht="12" customHeight="1" thickBot="1" x14ac:dyDescent="0.25">
      <c r="B133" s="33" t="s">
        <v>180</v>
      </c>
      <c r="C133" s="96" t="s">
        <v>244</v>
      </c>
      <c r="D133" s="34">
        <v>4661.6880000000001</v>
      </c>
      <c r="E133" s="34">
        <v>4118.2349999999997</v>
      </c>
      <c r="F133" s="34">
        <v>4075.047</v>
      </c>
      <c r="G133" s="142">
        <v>4956.6540000000005</v>
      </c>
      <c r="H133" s="159">
        <v>4039.1729999999998</v>
      </c>
      <c r="I133" s="34">
        <v>4016.82</v>
      </c>
      <c r="J133" s="192">
        <v>4368.8329999999996</v>
      </c>
      <c r="K133" s="159">
        <v>4243.9089999999997</v>
      </c>
      <c r="L133" s="34">
        <v>4188.3149999999996</v>
      </c>
      <c r="M133" s="34">
        <v>4080.0410000000002</v>
      </c>
      <c r="N133" s="34">
        <v>4144.326</v>
      </c>
      <c r="O133" s="34">
        <v>4980.9470000000001</v>
      </c>
      <c r="P133" s="34">
        <f t="shared" si="1"/>
        <v>51873.987999999998</v>
      </c>
    </row>
    <row r="134" spans="1:16" ht="12" customHeight="1" thickBot="1" x14ac:dyDescent="0.25">
      <c r="B134" s="9"/>
      <c r="C134" s="10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 ht="12" customHeight="1" x14ac:dyDescent="0.2">
      <c r="B135" s="28" t="s">
        <v>61</v>
      </c>
      <c r="C135" s="41" t="s">
        <v>144</v>
      </c>
      <c r="D135" s="29">
        <v>143438.09547999999</v>
      </c>
      <c r="E135" s="29">
        <v>103606.63283</v>
      </c>
      <c r="F135" s="29">
        <v>192577.69899999999</v>
      </c>
      <c r="G135" s="137">
        <v>163548.90700000001</v>
      </c>
      <c r="H135" s="156">
        <v>150323.32321</v>
      </c>
      <c r="I135" s="29">
        <v>143518.59400000001</v>
      </c>
      <c r="J135" s="189">
        <v>144619.06400000001</v>
      </c>
      <c r="K135" s="156">
        <v>175633.10500000001</v>
      </c>
      <c r="L135" s="29">
        <v>192988.93400000001</v>
      </c>
      <c r="M135" s="29">
        <v>152541.538</v>
      </c>
      <c r="N135" s="29">
        <v>152856.49100000001</v>
      </c>
      <c r="O135" s="29">
        <v>138420.69277000002</v>
      </c>
      <c r="P135" s="29">
        <f t="shared" si="1"/>
        <v>1854073.07629</v>
      </c>
    </row>
    <row r="136" spans="1:16" ht="12" customHeight="1" x14ac:dyDescent="0.2">
      <c r="B136" s="79" t="s">
        <v>245</v>
      </c>
      <c r="C136" s="10" t="s">
        <v>145</v>
      </c>
      <c r="D136" s="31">
        <v>1009.53</v>
      </c>
      <c r="E136" s="31">
        <v>980.66300000000001</v>
      </c>
      <c r="F136" s="31">
        <v>933.41200000000003</v>
      </c>
      <c r="G136" s="139">
        <v>1031.6420000000001</v>
      </c>
      <c r="H136" s="63">
        <v>1165.2719999999999</v>
      </c>
      <c r="I136" s="31">
        <v>1228.6890000000001</v>
      </c>
      <c r="J136" s="191">
        <v>1023.891</v>
      </c>
      <c r="K136" s="63">
        <v>1198.4749999999999</v>
      </c>
      <c r="L136" s="31">
        <v>1238.4079999999999</v>
      </c>
      <c r="M136" s="31">
        <v>1050.2360000000001</v>
      </c>
      <c r="N136" s="31">
        <v>1115.4290000000001</v>
      </c>
      <c r="O136" s="31">
        <v>949.44299999999998</v>
      </c>
      <c r="P136" s="31">
        <f t="shared" si="1"/>
        <v>12925.09</v>
      </c>
    </row>
    <row r="137" spans="1:16" ht="12" customHeight="1" x14ac:dyDescent="0.2">
      <c r="B137" s="9" t="s">
        <v>62</v>
      </c>
      <c r="C137" s="10" t="s">
        <v>146</v>
      </c>
      <c r="D137" s="31">
        <v>13223.647000000001</v>
      </c>
      <c r="E137" s="31">
        <v>12422.993</v>
      </c>
      <c r="F137" s="31">
        <v>46269.351999999999</v>
      </c>
      <c r="G137" s="139">
        <v>16537.129000000001</v>
      </c>
      <c r="H137" s="63">
        <v>6125.8059999999996</v>
      </c>
      <c r="I137" s="31">
        <v>10877.373</v>
      </c>
      <c r="J137" s="191">
        <v>12237.383</v>
      </c>
      <c r="K137" s="63">
        <v>37810.974999999999</v>
      </c>
      <c r="L137" s="31">
        <v>44625.589</v>
      </c>
      <c r="M137" s="31">
        <v>18343.823</v>
      </c>
      <c r="N137" s="31">
        <v>11010.63</v>
      </c>
      <c r="O137" s="31">
        <v>11636.002550000001</v>
      </c>
      <c r="P137" s="31">
        <f t="shared" ref="P137:P190" si="3">SUM(D137:O137)</f>
        <v>241120.70255000002</v>
      </c>
    </row>
    <row r="138" spans="1:16" ht="12" customHeight="1" x14ac:dyDescent="0.2">
      <c r="B138" s="9" t="s">
        <v>63</v>
      </c>
      <c r="C138" s="10" t="s">
        <v>147</v>
      </c>
      <c r="D138" s="31">
        <v>18798.901999999998</v>
      </c>
      <c r="E138" s="31">
        <v>17606.955999999998</v>
      </c>
      <c r="F138" s="31">
        <v>18857.074000000001</v>
      </c>
      <c r="G138" s="139">
        <v>19466.217000000001</v>
      </c>
      <c r="H138" s="63">
        <v>17622.973000000002</v>
      </c>
      <c r="I138" s="31">
        <v>20334.253000000001</v>
      </c>
      <c r="J138" s="191">
        <v>18524.637999999999</v>
      </c>
      <c r="K138" s="63">
        <v>17168.59</v>
      </c>
      <c r="L138" s="31">
        <v>17875.353999999999</v>
      </c>
      <c r="M138" s="31">
        <v>18539.494999999999</v>
      </c>
      <c r="N138" s="31">
        <v>18391.172999999999</v>
      </c>
      <c r="O138" s="31">
        <v>18503.938999999998</v>
      </c>
      <c r="P138" s="31">
        <f t="shared" si="3"/>
        <v>221689.56399999995</v>
      </c>
    </row>
    <row r="139" spans="1:16" ht="12" customHeight="1" x14ac:dyDescent="0.2">
      <c r="B139" s="9" t="s">
        <v>64</v>
      </c>
      <c r="C139" s="10" t="s">
        <v>148</v>
      </c>
      <c r="D139" s="31">
        <v>50495.112000000001</v>
      </c>
      <c r="E139" s="31">
        <v>59510.038999999997</v>
      </c>
      <c r="F139" s="31">
        <v>45181.802000000003</v>
      </c>
      <c r="G139" s="139">
        <v>61459.317999999999</v>
      </c>
      <c r="H139" s="63">
        <v>61033.267999999996</v>
      </c>
      <c r="I139" s="31">
        <v>54158.845000000001</v>
      </c>
      <c r="J139" s="191">
        <v>50430.733</v>
      </c>
      <c r="K139" s="63">
        <v>56951.421000000002</v>
      </c>
      <c r="L139" s="31">
        <v>50850.548000000003</v>
      </c>
      <c r="M139" s="31">
        <v>52355.339</v>
      </c>
      <c r="N139" s="31">
        <v>53340.879000000001</v>
      </c>
      <c r="O139" s="31">
        <v>44584.378360000002</v>
      </c>
      <c r="P139" s="31">
        <f>SUM(D139:O139)</f>
        <v>640351.68235999986</v>
      </c>
    </row>
    <row r="140" spans="1:16" ht="12" customHeight="1" x14ac:dyDescent="0.2">
      <c r="A140" s="9"/>
      <c r="B140" s="97" t="s">
        <v>192</v>
      </c>
      <c r="C140" s="98" t="s">
        <v>246</v>
      </c>
      <c r="D140" s="99">
        <v>34640.383999999998</v>
      </c>
      <c r="E140" s="100">
        <v>6274.1030000000001</v>
      </c>
      <c r="F140" s="31">
        <v>35440.415000000001</v>
      </c>
      <c r="G140" s="139">
        <v>40491.360000000001</v>
      </c>
      <c r="H140" s="63">
        <v>36786.477039999998</v>
      </c>
      <c r="I140" s="31">
        <v>30383.589</v>
      </c>
      <c r="J140" s="191">
        <v>37531.781000000003</v>
      </c>
      <c r="K140" s="63">
        <v>36280.131000000001</v>
      </c>
      <c r="L140" s="100">
        <v>29717</v>
      </c>
      <c r="M140" s="100">
        <v>38517.942999999999</v>
      </c>
      <c r="N140" s="100">
        <v>41616.224000000002</v>
      </c>
      <c r="O140" s="100">
        <v>36826.735000000001</v>
      </c>
      <c r="P140" s="31">
        <f>SUM(D140:O140)</f>
        <v>404506.14204000001</v>
      </c>
    </row>
    <row r="141" spans="1:16" ht="12" customHeight="1" x14ac:dyDescent="0.2">
      <c r="A141" s="9"/>
      <c r="B141" s="97" t="s">
        <v>193</v>
      </c>
      <c r="C141" s="98" t="s">
        <v>247</v>
      </c>
      <c r="D141" s="99">
        <v>25270.520479999999</v>
      </c>
      <c r="E141" s="100">
        <v>6811.8788299999997</v>
      </c>
      <c r="F141" s="31">
        <v>23549.772000000001</v>
      </c>
      <c r="G141" s="139">
        <v>24563.241000000002</v>
      </c>
      <c r="H141" s="63">
        <v>27589.527170000001</v>
      </c>
      <c r="I141" s="31">
        <v>26535.845000000001</v>
      </c>
      <c r="J141" s="191">
        <v>24870.637999999999</v>
      </c>
      <c r="K141" s="63">
        <v>26223.512999999999</v>
      </c>
      <c r="L141" s="100">
        <v>26457.048999999999</v>
      </c>
      <c r="M141" s="100">
        <v>23734.702000000001</v>
      </c>
      <c r="N141" s="100">
        <v>27382.155999999999</v>
      </c>
      <c r="O141" s="100">
        <v>25920.19486</v>
      </c>
      <c r="P141" s="31">
        <f>SUM(D141:O141)</f>
        <v>288909.03734000004</v>
      </c>
    </row>
    <row r="142" spans="1:16" ht="12" customHeight="1" thickBot="1" x14ac:dyDescent="0.25">
      <c r="A142" s="9"/>
      <c r="B142" s="101" t="s">
        <v>191</v>
      </c>
      <c r="C142" s="102" t="s">
        <v>248</v>
      </c>
      <c r="D142" s="103">
        <v>0</v>
      </c>
      <c r="E142" s="86">
        <v>0</v>
      </c>
      <c r="F142" s="104">
        <v>22345.871999999999</v>
      </c>
      <c r="G142" s="149">
        <v>0</v>
      </c>
      <c r="H142" s="164">
        <v>0</v>
      </c>
      <c r="I142" s="104">
        <v>0</v>
      </c>
      <c r="J142" s="200">
        <v>0</v>
      </c>
      <c r="K142" s="164">
        <v>0</v>
      </c>
      <c r="L142" s="86">
        <v>22224.986000000001</v>
      </c>
      <c r="M142" s="86">
        <v>0</v>
      </c>
      <c r="N142" s="86">
        <v>0</v>
      </c>
      <c r="O142" s="86">
        <v>0</v>
      </c>
      <c r="P142" s="104">
        <f>SUM(D142:O142)</f>
        <v>44570.858</v>
      </c>
    </row>
    <row r="143" spans="1:16" ht="12" customHeight="1" thickBot="1" x14ac:dyDescent="0.25">
      <c r="B143" s="9"/>
      <c r="C143" s="10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2" customHeight="1" x14ac:dyDescent="0.2">
      <c r="B144" s="28" t="s">
        <v>19</v>
      </c>
      <c r="C144" s="41" t="s">
        <v>65</v>
      </c>
      <c r="D144" s="29">
        <v>1275088.98361</v>
      </c>
      <c r="E144" s="29">
        <v>1323762.83653</v>
      </c>
      <c r="F144" s="29">
        <v>1616312.4055599999</v>
      </c>
      <c r="G144" s="137">
        <v>1664568.3163399999</v>
      </c>
      <c r="H144" s="156">
        <v>996103.04813000001</v>
      </c>
      <c r="I144" s="29">
        <v>922769.45100999996</v>
      </c>
      <c r="J144" s="189">
        <v>1112559.95245</v>
      </c>
      <c r="K144" s="156">
        <v>1064195.99823</v>
      </c>
      <c r="L144" s="29">
        <v>1134008.6860400001</v>
      </c>
      <c r="M144" s="29">
        <v>1200290.0062500001</v>
      </c>
      <c r="N144" s="29">
        <v>1264759.4304899999</v>
      </c>
      <c r="O144" s="29">
        <v>975178.5925599999</v>
      </c>
      <c r="P144" s="29">
        <f t="shared" si="3"/>
        <v>14549597.707199998</v>
      </c>
    </row>
    <row r="145" spans="2:16" ht="12" customHeight="1" x14ac:dyDescent="0.2">
      <c r="B145" s="9" t="s">
        <v>66</v>
      </c>
      <c r="C145" s="42" t="s">
        <v>149</v>
      </c>
      <c r="D145" s="43">
        <v>420366.80608000001</v>
      </c>
      <c r="E145" s="43">
        <v>228429.8646</v>
      </c>
      <c r="F145" s="43">
        <v>276408.61764000001</v>
      </c>
      <c r="G145" s="147">
        <v>331896.56842999998</v>
      </c>
      <c r="H145" s="95">
        <v>317380.64186999999</v>
      </c>
      <c r="I145" s="43">
        <v>354364.29631000001</v>
      </c>
      <c r="J145" s="190">
        <v>368459.56285000005</v>
      </c>
      <c r="K145" s="157">
        <v>332577.49505999999</v>
      </c>
      <c r="L145" s="208">
        <v>341969.51497000002</v>
      </c>
      <c r="M145" s="208">
        <v>317029.52114999999</v>
      </c>
      <c r="N145" s="208">
        <v>326863.83254999999</v>
      </c>
      <c r="O145" s="43">
        <v>359145.57777999999</v>
      </c>
      <c r="P145" s="43">
        <f t="shared" si="3"/>
        <v>3974892.2992899995</v>
      </c>
    </row>
    <row r="146" spans="2:16" ht="12" customHeight="1" x14ac:dyDescent="0.2">
      <c r="B146" s="9" t="s">
        <v>67</v>
      </c>
      <c r="C146" s="10" t="s">
        <v>150</v>
      </c>
      <c r="D146" s="31">
        <v>158360.69208000001</v>
      </c>
      <c r="E146" s="31">
        <v>56953.808090000006</v>
      </c>
      <c r="F146" s="31">
        <v>73482.933749999997</v>
      </c>
      <c r="G146" s="139">
        <v>104403.46459999999</v>
      </c>
      <c r="H146" s="63">
        <v>84745.101200000005</v>
      </c>
      <c r="I146" s="31">
        <v>103689.16856999999</v>
      </c>
      <c r="J146" s="191">
        <v>102158.36453000001</v>
      </c>
      <c r="K146" s="63">
        <v>88057.99437</v>
      </c>
      <c r="L146" s="31">
        <v>102770.95595</v>
      </c>
      <c r="M146" s="31">
        <v>96720.023220000003</v>
      </c>
      <c r="N146" s="31">
        <v>103680.13134000001</v>
      </c>
      <c r="O146" s="31">
        <v>124801.71734</v>
      </c>
      <c r="P146" s="31">
        <f t="shared" si="3"/>
        <v>1199824.3550399998</v>
      </c>
    </row>
    <row r="147" spans="2:16" ht="12" customHeight="1" x14ac:dyDescent="0.2">
      <c r="B147" s="9" t="s">
        <v>68</v>
      </c>
      <c r="C147" s="10" t="s">
        <v>151</v>
      </c>
      <c r="D147" s="31">
        <v>178803.12106</v>
      </c>
      <c r="E147" s="31">
        <v>121643.05081</v>
      </c>
      <c r="F147" s="31">
        <v>137769.54744999998</v>
      </c>
      <c r="G147" s="139">
        <v>145108.11366999999</v>
      </c>
      <c r="H147" s="63">
        <v>160000.71662999998</v>
      </c>
      <c r="I147" s="31">
        <v>161379.12316999998</v>
      </c>
      <c r="J147" s="191">
        <v>163067.91724000001</v>
      </c>
      <c r="K147" s="63">
        <v>139516.7659</v>
      </c>
      <c r="L147" s="31">
        <v>148132.28954</v>
      </c>
      <c r="M147" s="31">
        <v>141060.60874</v>
      </c>
      <c r="N147" s="31">
        <v>145000.88868</v>
      </c>
      <c r="O147" s="31">
        <v>148375.70221999998</v>
      </c>
      <c r="P147" s="31">
        <f t="shared" si="3"/>
        <v>1789857.8451100001</v>
      </c>
    </row>
    <row r="148" spans="2:16" ht="12" customHeight="1" x14ac:dyDescent="0.2">
      <c r="B148" s="9" t="s">
        <v>69</v>
      </c>
      <c r="C148" s="56" t="s">
        <v>152</v>
      </c>
      <c r="D148" s="31">
        <v>79990.590939999995</v>
      </c>
      <c r="E148" s="31">
        <v>48629.381560000002</v>
      </c>
      <c r="F148" s="31">
        <v>63384.97393</v>
      </c>
      <c r="G148" s="139">
        <v>80265.493470000001</v>
      </c>
      <c r="H148" s="63">
        <v>70028.706019999998</v>
      </c>
      <c r="I148" s="31">
        <v>85061.032630000002</v>
      </c>
      <c r="J148" s="191">
        <v>98159.040079999992</v>
      </c>
      <c r="K148" s="63">
        <v>101603.58279</v>
      </c>
      <c r="L148" s="31">
        <v>87750.779479999997</v>
      </c>
      <c r="M148" s="31">
        <v>76878.396370000002</v>
      </c>
      <c r="N148" s="31">
        <v>76043.581529999996</v>
      </c>
      <c r="O148" s="31">
        <v>83883.997050000005</v>
      </c>
      <c r="P148" s="31">
        <f t="shared" si="3"/>
        <v>951679.55584999989</v>
      </c>
    </row>
    <row r="149" spans="2:16" ht="12" customHeight="1" x14ac:dyDescent="0.2">
      <c r="B149" s="79" t="s">
        <v>249</v>
      </c>
      <c r="C149" s="44" t="s">
        <v>181</v>
      </c>
      <c r="D149" s="32">
        <v>3212.402</v>
      </c>
      <c r="E149" s="32">
        <v>1203.6241399999999</v>
      </c>
      <c r="F149" s="32">
        <v>1771.1625100000001</v>
      </c>
      <c r="G149" s="148">
        <v>2119.4966899999999</v>
      </c>
      <c r="H149" s="163">
        <v>2606.1180199999999</v>
      </c>
      <c r="I149" s="32">
        <v>4234.9719400000004</v>
      </c>
      <c r="J149" s="199">
        <v>5074.241</v>
      </c>
      <c r="K149" s="163">
        <v>3399.152</v>
      </c>
      <c r="L149" s="32">
        <v>3315.49</v>
      </c>
      <c r="M149" s="32">
        <v>2370.4928199999999</v>
      </c>
      <c r="N149" s="32">
        <v>2139.2310000000002</v>
      </c>
      <c r="O149" s="32">
        <v>2084.1611699999999</v>
      </c>
      <c r="P149" s="32">
        <f t="shared" si="3"/>
        <v>33530.543290000001</v>
      </c>
    </row>
    <row r="150" spans="2:16" ht="12" customHeight="1" x14ac:dyDescent="0.2">
      <c r="B150" s="79" t="s">
        <v>250</v>
      </c>
      <c r="C150" s="10" t="s">
        <v>251</v>
      </c>
      <c r="D150" s="31">
        <v>542677.33183000004</v>
      </c>
      <c r="E150" s="31">
        <v>868134.02825999993</v>
      </c>
      <c r="F150" s="31">
        <v>1079955.3459999999</v>
      </c>
      <c r="G150" s="139">
        <v>990218.02477999998</v>
      </c>
      <c r="H150" s="63">
        <v>406075.73204999999</v>
      </c>
      <c r="I150" s="31">
        <v>248071.61</v>
      </c>
      <c r="J150" s="191">
        <v>438856.86435000005</v>
      </c>
      <c r="K150" s="63">
        <v>496385.27399999998</v>
      </c>
      <c r="L150" s="31">
        <v>501865.46554</v>
      </c>
      <c r="M150" s="31">
        <v>557342.27850999997</v>
      </c>
      <c r="N150" s="31">
        <v>636308.91688000003</v>
      </c>
      <c r="O150" s="31">
        <v>358180.10430000001</v>
      </c>
      <c r="P150" s="31">
        <f t="shared" si="3"/>
        <v>7124070.9764999999</v>
      </c>
    </row>
    <row r="151" spans="2:16" ht="12" customHeight="1" x14ac:dyDescent="0.2">
      <c r="B151" s="79" t="s">
        <v>252</v>
      </c>
      <c r="C151" s="10" t="s">
        <v>253</v>
      </c>
      <c r="D151" s="31">
        <v>-8673.2237599999989</v>
      </c>
      <c r="E151" s="31">
        <v>-3109.7331800000002</v>
      </c>
      <c r="F151" s="31">
        <v>-36.162500000000001</v>
      </c>
      <c r="G151" s="139">
        <v>-294.06603000000001</v>
      </c>
      <c r="H151" s="63">
        <v>-632.81538999999998</v>
      </c>
      <c r="I151" s="31">
        <v>0</v>
      </c>
      <c r="J151" s="191">
        <v>0</v>
      </c>
      <c r="K151" s="63">
        <v>-110.02461</v>
      </c>
      <c r="L151" s="31">
        <v>-1E-3</v>
      </c>
      <c r="M151" s="31">
        <v>-1214.07709</v>
      </c>
      <c r="N151" s="31">
        <v>-117.181</v>
      </c>
      <c r="O151" s="31">
        <v>-1220.3090500000001</v>
      </c>
      <c r="P151" s="31">
        <f t="shared" si="3"/>
        <v>-15407.593610000002</v>
      </c>
    </row>
    <row r="152" spans="2:16" ht="12" customHeight="1" x14ac:dyDescent="0.2">
      <c r="B152" s="9" t="s">
        <v>70</v>
      </c>
      <c r="C152" s="10" t="s">
        <v>153</v>
      </c>
      <c r="D152" s="31">
        <v>534004.10806999996</v>
      </c>
      <c r="E152" s="31">
        <v>865024.29508000007</v>
      </c>
      <c r="F152" s="31">
        <v>1079919.1835</v>
      </c>
      <c r="G152" s="139">
        <v>989923.95874999999</v>
      </c>
      <c r="H152" s="63">
        <v>405442.91666000005</v>
      </c>
      <c r="I152" s="31">
        <v>248071.61</v>
      </c>
      <c r="J152" s="191">
        <v>438856.86435000005</v>
      </c>
      <c r="K152" s="63">
        <v>496275.24939000001</v>
      </c>
      <c r="L152" s="31">
        <v>501865.46454000002</v>
      </c>
      <c r="M152" s="31">
        <v>556128.20141999994</v>
      </c>
      <c r="N152" s="31">
        <v>636191.73588000005</v>
      </c>
      <c r="O152" s="31">
        <v>356959.79525000002</v>
      </c>
      <c r="P152" s="31">
        <f t="shared" si="3"/>
        <v>7108663.3828900009</v>
      </c>
    </row>
    <row r="153" spans="2:16" ht="12" customHeight="1" x14ac:dyDescent="0.2">
      <c r="B153" s="9"/>
      <c r="C153" s="11" t="s">
        <v>154</v>
      </c>
      <c r="D153" s="31"/>
      <c r="E153" s="31"/>
      <c r="F153" s="31"/>
      <c r="G153" s="139"/>
      <c r="H153" s="63"/>
      <c r="I153" s="59"/>
      <c r="J153" s="191"/>
      <c r="K153" s="63"/>
      <c r="L153" s="31"/>
      <c r="M153" s="31"/>
      <c r="N153" s="31"/>
      <c r="O153" s="31"/>
      <c r="P153" s="31"/>
    </row>
    <row r="154" spans="2:16" ht="12" customHeight="1" x14ac:dyDescent="0.2">
      <c r="B154" s="9"/>
      <c r="C154" s="11" t="s">
        <v>155</v>
      </c>
      <c r="D154" s="31">
        <v>461111.0316352974</v>
      </c>
      <c r="E154" s="31">
        <v>820183.1819840289</v>
      </c>
      <c r="F154" s="31">
        <v>1023384.9576976609</v>
      </c>
      <c r="G154" s="139">
        <v>942008.91367038072</v>
      </c>
      <c r="H154" s="63">
        <v>397885.4432608987</v>
      </c>
      <c r="I154" s="59">
        <v>210868.81429719945</v>
      </c>
      <c r="J154" s="191">
        <v>415359.11928750435</v>
      </c>
      <c r="K154" s="63">
        <v>465232.65028569056</v>
      </c>
      <c r="L154" s="31">
        <v>455114.33580250305</v>
      </c>
      <c r="M154" s="31">
        <v>512868.54791397607</v>
      </c>
      <c r="N154" s="31">
        <v>599617.17751624226</v>
      </c>
      <c r="O154" s="31">
        <v>335948.74724209303</v>
      </c>
      <c r="P154" s="31">
        <f t="shared" si="3"/>
        <v>6639582.9205934759</v>
      </c>
    </row>
    <row r="155" spans="2:16" ht="12" customHeight="1" x14ac:dyDescent="0.2">
      <c r="B155" s="9"/>
      <c r="C155" s="11" t="s">
        <v>156</v>
      </c>
      <c r="D155" s="31">
        <v>10753.718022561075</v>
      </c>
      <c r="E155" s="31">
        <v>3218.0065718265273</v>
      </c>
      <c r="F155" s="31">
        <v>3719.2626535810082</v>
      </c>
      <c r="G155" s="139">
        <v>4214.9823999097553</v>
      </c>
      <c r="H155" s="63">
        <v>1027.2181938010642</v>
      </c>
      <c r="I155" s="59">
        <v>5185.016561434898</v>
      </c>
      <c r="J155" s="191">
        <v>5437.7252231384591</v>
      </c>
      <c r="K155" s="63">
        <v>4893.7997818846097</v>
      </c>
      <c r="L155" s="31">
        <v>5173.8172727080764</v>
      </c>
      <c r="M155" s="31">
        <v>5240.3757916279565</v>
      </c>
      <c r="N155" s="31">
        <v>5773.1499438651945</v>
      </c>
      <c r="O155" s="31">
        <v>5962.5922107644183</v>
      </c>
      <c r="P155" s="31">
        <f t="shared" si="3"/>
        <v>60599.664627103048</v>
      </c>
    </row>
    <row r="156" spans="2:16" ht="12" customHeight="1" x14ac:dyDescent="0.2">
      <c r="B156" s="9"/>
      <c r="C156" s="48" t="s">
        <v>157</v>
      </c>
      <c r="D156" s="32">
        <v>62139.358412141468</v>
      </c>
      <c r="E156" s="32">
        <v>41623.106524144569</v>
      </c>
      <c r="F156" s="32">
        <v>52814.963148758085</v>
      </c>
      <c r="G156" s="148">
        <v>43700.062679709583</v>
      </c>
      <c r="H156" s="163">
        <v>6530.2552053002546</v>
      </c>
      <c r="I156" s="60">
        <v>32017.779141365641</v>
      </c>
      <c r="J156" s="199">
        <v>18060.019839357185</v>
      </c>
      <c r="K156" s="163">
        <v>26148.799322424864</v>
      </c>
      <c r="L156" s="32">
        <v>41577.311464788916</v>
      </c>
      <c r="M156" s="32">
        <v>38019.277714395874</v>
      </c>
      <c r="N156" s="32">
        <v>30801.408419892523</v>
      </c>
      <c r="O156" s="32">
        <v>15048.455797142531</v>
      </c>
      <c r="P156" s="32">
        <f>SUM(D156:O156)</f>
        <v>408480.79766942153</v>
      </c>
    </row>
    <row r="157" spans="2:16" ht="12" customHeight="1" x14ac:dyDescent="0.2">
      <c r="B157" s="9" t="s">
        <v>71</v>
      </c>
      <c r="C157" s="10" t="s">
        <v>254</v>
      </c>
      <c r="D157" s="31">
        <v>253769.15281</v>
      </c>
      <c r="E157" s="31">
        <v>182746.1587</v>
      </c>
      <c r="F157" s="31">
        <v>218046.85743999999</v>
      </c>
      <c r="G157" s="139">
        <v>263424.54316999996</v>
      </c>
      <c r="H157" s="63">
        <v>225762.00425</v>
      </c>
      <c r="I157" s="31">
        <v>249105.52941999998</v>
      </c>
      <c r="J157" s="191">
        <v>242139.95162000001</v>
      </c>
      <c r="K157" s="63">
        <v>186964.61703999998</v>
      </c>
      <c r="L157" s="31">
        <v>239628.36300000001</v>
      </c>
      <c r="M157" s="31">
        <v>255956.63593000002</v>
      </c>
      <c r="N157" s="31">
        <v>258390.60350999999</v>
      </c>
      <c r="O157" s="31">
        <v>231584.37293000001</v>
      </c>
      <c r="P157" s="31">
        <f t="shared" si="3"/>
        <v>2807518.7898199996</v>
      </c>
    </row>
    <row r="158" spans="2:16" ht="12" customHeight="1" x14ac:dyDescent="0.2">
      <c r="B158" s="79" t="s">
        <v>255</v>
      </c>
      <c r="C158" s="10" t="s">
        <v>158</v>
      </c>
      <c r="D158" s="31">
        <v>226501.82597999999</v>
      </c>
      <c r="E158" s="31">
        <v>172215.21969999999</v>
      </c>
      <c r="F158" s="31">
        <v>200740.89043999999</v>
      </c>
      <c r="G158" s="139">
        <v>233171.47216999999</v>
      </c>
      <c r="H158" s="63">
        <v>195349.94925000001</v>
      </c>
      <c r="I158" s="31">
        <v>201371.21041999999</v>
      </c>
      <c r="J158" s="191">
        <v>192207.71796000001</v>
      </c>
      <c r="K158" s="63">
        <v>144207.12604</v>
      </c>
      <c r="L158" s="31">
        <v>208875.185</v>
      </c>
      <c r="M158" s="31">
        <v>232191.25793000002</v>
      </c>
      <c r="N158" s="31">
        <v>244365.84651</v>
      </c>
      <c r="O158" s="31">
        <v>246801.89499999999</v>
      </c>
      <c r="P158" s="31">
        <f t="shared" si="3"/>
        <v>2497999.5964000002</v>
      </c>
    </row>
    <row r="159" spans="2:16" ht="12" customHeight="1" x14ac:dyDescent="0.2">
      <c r="B159" s="79" t="s">
        <v>256</v>
      </c>
      <c r="C159" s="10" t="s">
        <v>257</v>
      </c>
      <c r="D159" s="31">
        <v>11814.544830000001</v>
      </c>
      <c r="E159" s="31">
        <v>0</v>
      </c>
      <c r="F159" s="31">
        <v>0</v>
      </c>
      <c r="G159" s="139">
        <v>0</v>
      </c>
      <c r="H159" s="63">
        <v>0</v>
      </c>
      <c r="I159" s="31">
        <v>0</v>
      </c>
      <c r="J159" s="191">
        <v>0</v>
      </c>
      <c r="K159" s="63">
        <v>0</v>
      </c>
      <c r="L159" s="31">
        <v>0</v>
      </c>
      <c r="M159" s="31">
        <v>0</v>
      </c>
      <c r="N159" s="31">
        <v>0</v>
      </c>
      <c r="O159" s="31">
        <v>-26958.644339999999</v>
      </c>
      <c r="P159" s="31">
        <f t="shared" si="3"/>
        <v>-15144.099509999998</v>
      </c>
    </row>
    <row r="160" spans="2:16" ht="12" customHeight="1" x14ac:dyDescent="0.2">
      <c r="B160" s="79" t="s">
        <v>258</v>
      </c>
      <c r="C160" s="10" t="s">
        <v>159</v>
      </c>
      <c r="D160" s="31">
        <v>15452.781999999999</v>
      </c>
      <c r="E160" s="31">
        <v>10530.939</v>
      </c>
      <c r="F160" s="31">
        <v>17305.967000000001</v>
      </c>
      <c r="G160" s="150">
        <v>30253.071</v>
      </c>
      <c r="H160" s="165">
        <v>30412.055</v>
      </c>
      <c r="I160" s="31">
        <v>47734.319000000003</v>
      </c>
      <c r="J160" s="201">
        <v>49932.233659999998</v>
      </c>
      <c r="K160" s="165">
        <v>42757.491000000002</v>
      </c>
      <c r="L160" s="31">
        <v>30753.178</v>
      </c>
      <c r="M160" s="31">
        <v>23765.378000000001</v>
      </c>
      <c r="N160" s="31">
        <v>14024.757</v>
      </c>
      <c r="O160" s="31">
        <v>11741.12227</v>
      </c>
      <c r="P160" s="31">
        <f t="shared" si="3"/>
        <v>324663.29293</v>
      </c>
    </row>
    <row r="161" spans="2:16" ht="12" customHeight="1" x14ac:dyDescent="0.2">
      <c r="B161" s="9" t="s">
        <v>72</v>
      </c>
      <c r="C161" s="105" t="s">
        <v>160</v>
      </c>
      <c r="D161" s="87">
        <v>38520.532900000006</v>
      </c>
      <c r="E161" s="87">
        <v>34400.29552</v>
      </c>
      <c r="F161" s="87">
        <v>33702.410000000003</v>
      </c>
      <c r="G161" s="151">
        <v>39949.453670000003</v>
      </c>
      <c r="H161" s="166">
        <v>32826.864999999998</v>
      </c>
      <c r="I161" s="87">
        <v>38591.83</v>
      </c>
      <c r="J161" s="202">
        <v>32268.52491</v>
      </c>
      <c r="K161" s="166">
        <v>31280.221879999997</v>
      </c>
      <c r="L161" s="87">
        <v>35781.578999999998</v>
      </c>
      <c r="M161" s="87">
        <v>30721.205999999998</v>
      </c>
      <c r="N161" s="87">
        <v>29840.316999999999</v>
      </c>
      <c r="O161" s="87">
        <v>35888.120139999999</v>
      </c>
      <c r="P161" s="87">
        <f>SUM(D161:O161)</f>
        <v>413771.35602000001</v>
      </c>
    </row>
    <row r="162" spans="2:16" ht="12" customHeight="1" x14ac:dyDescent="0.2">
      <c r="B162" s="9"/>
      <c r="C162" s="11" t="s">
        <v>154</v>
      </c>
      <c r="D162" s="31"/>
      <c r="E162" s="31"/>
      <c r="F162" s="31"/>
      <c r="G162" s="139"/>
      <c r="H162" s="63"/>
      <c r="I162" s="31"/>
      <c r="J162" s="191"/>
      <c r="K162" s="63"/>
      <c r="L162" s="31"/>
      <c r="M162" s="31"/>
      <c r="N162" s="31"/>
      <c r="O162" s="31"/>
      <c r="P162" s="31"/>
    </row>
    <row r="163" spans="2:16" ht="12" customHeight="1" x14ac:dyDescent="0.2">
      <c r="B163" s="9"/>
      <c r="C163" s="11" t="s">
        <v>161</v>
      </c>
      <c r="D163" s="31">
        <v>3389.2959499561011</v>
      </c>
      <c r="E163" s="31">
        <v>2345.0356781101073</v>
      </c>
      <c r="F163" s="31">
        <v>3196.1022464958742</v>
      </c>
      <c r="G163" s="139">
        <v>3302.1389371020341</v>
      </c>
      <c r="H163" s="63">
        <v>3047.1627202865125</v>
      </c>
      <c r="I163" s="59">
        <v>2998.8137423544267</v>
      </c>
      <c r="J163" s="191">
        <v>2853.6446643506983</v>
      </c>
      <c r="K163" s="63">
        <v>2566.9600481726761</v>
      </c>
      <c r="L163" s="31">
        <v>3263.6858626841286</v>
      </c>
      <c r="M163" s="31">
        <v>2942.5351135673882</v>
      </c>
      <c r="N163" s="31">
        <v>3044.3722705252403</v>
      </c>
      <c r="O163" s="31">
        <v>2743.5642560119695</v>
      </c>
      <c r="P163" s="31">
        <f>SUM(D163:O163)</f>
        <v>35693.311489617154</v>
      </c>
    </row>
    <row r="164" spans="2:16" ht="12" customHeight="1" x14ac:dyDescent="0.2">
      <c r="B164" s="9"/>
      <c r="C164" s="11" t="s">
        <v>162</v>
      </c>
      <c r="D164" s="31">
        <v>6645.9580276570141</v>
      </c>
      <c r="E164" s="31">
        <v>9699.4312628102089</v>
      </c>
      <c r="F164" s="31">
        <v>7264.100041359774</v>
      </c>
      <c r="G164" s="139">
        <v>5050.4691353927501</v>
      </c>
      <c r="H164" s="63">
        <v>5177.1444601812791</v>
      </c>
      <c r="I164" s="59">
        <v>6992.9531645664774</v>
      </c>
      <c r="J164" s="191">
        <v>5137.4431020432912</v>
      </c>
      <c r="K164" s="63">
        <v>3455.7075674369253</v>
      </c>
      <c r="L164" s="31">
        <v>6209.0492723712368</v>
      </c>
      <c r="M164" s="31">
        <v>5442.8691287547135</v>
      </c>
      <c r="N164" s="31">
        <v>7470.2558514982929</v>
      </c>
      <c r="O164" s="31">
        <v>8030.2130361053769</v>
      </c>
      <c r="P164" s="31">
        <f t="shared" si="3"/>
        <v>76575.594050177329</v>
      </c>
    </row>
    <row r="165" spans="2:16" ht="12" customHeight="1" x14ac:dyDescent="0.2">
      <c r="B165" s="9"/>
      <c r="C165" s="11" t="s">
        <v>163</v>
      </c>
      <c r="D165" s="31">
        <v>27699.610367508085</v>
      </c>
      <c r="E165" s="31">
        <v>21601.961650418307</v>
      </c>
      <c r="F165" s="31">
        <v>22548.597921788398</v>
      </c>
      <c r="G165" s="139">
        <v>31213.333212215985</v>
      </c>
      <c r="H165" s="63">
        <v>24245.13841622481</v>
      </c>
      <c r="I165" s="59">
        <v>28330.050515123941</v>
      </c>
      <c r="J165" s="191">
        <v>23632.184099701801</v>
      </c>
      <c r="K165" s="63">
        <v>25183.057797472597</v>
      </c>
      <c r="L165" s="31">
        <v>25765.998326390189</v>
      </c>
      <c r="M165" s="31">
        <v>20366.14727081202</v>
      </c>
      <c r="N165" s="31">
        <v>18603.202369495044</v>
      </c>
      <c r="O165" s="31">
        <v>24191.371491575668</v>
      </c>
      <c r="P165" s="31">
        <f t="shared" si="3"/>
        <v>293380.65343872691</v>
      </c>
    </row>
    <row r="166" spans="2:16" ht="12" customHeight="1" x14ac:dyDescent="0.2">
      <c r="B166" s="9"/>
      <c r="C166" s="11" t="s">
        <v>164</v>
      </c>
      <c r="D166" s="31">
        <v>785.66855487879923</v>
      </c>
      <c r="E166" s="31">
        <v>753.86692866137992</v>
      </c>
      <c r="F166" s="31">
        <v>693.60979035595517</v>
      </c>
      <c r="G166" s="139">
        <v>383.51238528923324</v>
      </c>
      <c r="H166" s="63">
        <v>357.41940330739629</v>
      </c>
      <c r="I166" s="59">
        <v>270.0125779551538</v>
      </c>
      <c r="J166" s="191">
        <v>645.25304390421388</v>
      </c>
      <c r="K166" s="63">
        <v>74.49646691780201</v>
      </c>
      <c r="L166" s="31">
        <v>542.84553855444744</v>
      </c>
      <c r="M166" s="31">
        <v>1969.6544868658812</v>
      </c>
      <c r="N166" s="31">
        <v>722.48650848141858</v>
      </c>
      <c r="O166" s="31">
        <v>922.97135630698688</v>
      </c>
      <c r="P166" s="31">
        <f t="shared" si="3"/>
        <v>8121.7970414786678</v>
      </c>
    </row>
    <row r="167" spans="2:16" ht="12" customHeight="1" x14ac:dyDescent="0.2">
      <c r="B167" s="9" t="s">
        <v>73</v>
      </c>
      <c r="C167" s="45" t="s">
        <v>165</v>
      </c>
      <c r="D167" s="30">
        <v>5158.12</v>
      </c>
      <c r="E167" s="30">
        <v>7783.3779999999997</v>
      </c>
      <c r="F167" s="30">
        <v>3397.1410000000001</v>
      </c>
      <c r="G167" s="152">
        <v>7038.7470000000003</v>
      </c>
      <c r="H167" s="167">
        <v>15085.901</v>
      </c>
      <c r="I167" s="30">
        <v>27136.566999999999</v>
      </c>
      <c r="J167" s="203">
        <v>13989.228999999999</v>
      </c>
      <c r="K167" s="167">
        <v>11584.294</v>
      </c>
      <c r="L167" s="30">
        <v>9054.0409999999993</v>
      </c>
      <c r="M167" s="30">
        <v>7849.7269999999999</v>
      </c>
      <c r="N167" s="30">
        <v>7774.8490000000002</v>
      </c>
      <c r="O167" s="30">
        <v>4933.3590000000004</v>
      </c>
      <c r="P167" s="30">
        <f t="shared" si="3"/>
        <v>120785.35299999997</v>
      </c>
    </row>
    <row r="168" spans="2:16" ht="12" customHeight="1" x14ac:dyDescent="0.2">
      <c r="B168" s="9" t="s">
        <v>74</v>
      </c>
      <c r="C168" s="10" t="s">
        <v>166</v>
      </c>
      <c r="D168" s="31">
        <v>23270.263749999998</v>
      </c>
      <c r="E168" s="31">
        <v>5378.8446299999996</v>
      </c>
      <c r="F168" s="31">
        <v>4838.1959800000004</v>
      </c>
      <c r="G168" s="139">
        <v>32335.045320000001</v>
      </c>
      <c r="H168" s="63">
        <v>-395.28065000000004</v>
      </c>
      <c r="I168" s="31">
        <v>5499.6182800000006</v>
      </c>
      <c r="J168" s="191">
        <v>16845.81972</v>
      </c>
      <c r="K168" s="63">
        <v>5514.12086</v>
      </c>
      <c r="L168" s="31">
        <v>5709.7235300000002</v>
      </c>
      <c r="M168" s="31">
        <v>32604.714749999999</v>
      </c>
      <c r="N168" s="31">
        <v>5698.0925499999994</v>
      </c>
      <c r="O168" s="31">
        <v>-13332.632539999999</v>
      </c>
      <c r="P168" s="31">
        <f t="shared" si="3"/>
        <v>123966.52618000002</v>
      </c>
    </row>
    <row r="169" spans="2:16" ht="12" customHeight="1" x14ac:dyDescent="0.2">
      <c r="B169" s="9" t="s">
        <v>75</v>
      </c>
      <c r="C169" s="10" t="s">
        <v>167</v>
      </c>
      <c r="D169" s="31">
        <v>24427.53861</v>
      </c>
      <c r="E169" s="31">
        <v>7010.7547999999997</v>
      </c>
      <c r="F169" s="31">
        <v>5481.3024999999998</v>
      </c>
      <c r="G169" s="139">
        <v>32410.221329999997</v>
      </c>
      <c r="H169" s="63">
        <v>5998.4830999999995</v>
      </c>
      <c r="I169" s="31">
        <v>5792.4088000000002</v>
      </c>
      <c r="J169" s="191">
        <v>19808.16877</v>
      </c>
      <c r="K169" s="63">
        <v>5711.2951499999999</v>
      </c>
      <c r="L169" s="31">
        <v>5734.2028899999996</v>
      </c>
      <c r="M169" s="31">
        <v>32621.231399999997</v>
      </c>
      <c r="N169" s="31">
        <v>5690.0539800000006</v>
      </c>
      <c r="O169" s="31">
        <v>5135.6315500000001</v>
      </c>
      <c r="P169" s="31">
        <f t="shared" ref="P169" si="4">SUM(D169:O169)</f>
        <v>155821.29287999999</v>
      </c>
    </row>
    <row r="170" spans="2:16" ht="12" customHeight="1" x14ac:dyDescent="0.2">
      <c r="B170" s="1" t="s">
        <v>259</v>
      </c>
      <c r="C170" s="10" t="s">
        <v>260</v>
      </c>
      <c r="D170" s="31">
        <v>-1157.27486</v>
      </c>
      <c r="E170" s="31">
        <v>-1631.9101699999999</v>
      </c>
      <c r="F170" s="31">
        <v>-643.10652000000005</v>
      </c>
      <c r="G170" s="139">
        <v>-75.176009999999991</v>
      </c>
      <c r="H170" s="63">
        <v>-6393.7637500000001</v>
      </c>
      <c r="I170" s="31">
        <v>-292.79052000000001</v>
      </c>
      <c r="J170" s="191">
        <v>-2962.3490499999998</v>
      </c>
      <c r="K170" s="63">
        <v>-197.17429000000001</v>
      </c>
      <c r="L170" s="31">
        <v>-24.47936</v>
      </c>
      <c r="M170" s="31">
        <v>-16.516650000000002</v>
      </c>
      <c r="N170" s="31">
        <v>8.03857</v>
      </c>
      <c r="O170" s="31">
        <v>-18468.264090000001</v>
      </c>
      <c r="P170" s="31">
        <f t="shared" si="3"/>
        <v>-31854.7667</v>
      </c>
    </row>
    <row r="171" spans="2:16" ht="12" customHeight="1" thickBot="1" x14ac:dyDescent="0.25">
      <c r="B171" s="82" t="s">
        <v>261</v>
      </c>
      <c r="C171" s="49" t="s">
        <v>262</v>
      </c>
      <c r="D171" s="34">
        <v>0</v>
      </c>
      <c r="E171" s="34">
        <v>0</v>
      </c>
      <c r="F171" s="34">
        <v>0</v>
      </c>
      <c r="G171" s="142">
        <v>0</v>
      </c>
      <c r="H171" s="159">
        <v>0</v>
      </c>
      <c r="I171" s="34">
        <v>0</v>
      </c>
      <c r="J171" s="192">
        <v>0</v>
      </c>
      <c r="K171" s="159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f t="shared" si="3"/>
        <v>0</v>
      </c>
    </row>
    <row r="172" spans="2:16" ht="12" customHeight="1" thickBot="1" x14ac:dyDescent="0.25">
      <c r="B172" s="9"/>
      <c r="C172" s="10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2:16" ht="12" customHeight="1" x14ac:dyDescent="0.2">
      <c r="B173" s="37" t="s">
        <v>20</v>
      </c>
      <c r="C173" s="106" t="s">
        <v>263</v>
      </c>
      <c r="D173" s="107">
        <v>1042557.86771</v>
      </c>
      <c r="E173" s="107">
        <v>451415.32679000002</v>
      </c>
      <c r="F173" s="107">
        <v>470253.59499999997</v>
      </c>
      <c r="G173" s="107">
        <v>905504.62399999995</v>
      </c>
      <c r="H173" s="168">
        <v>559040.49100000004</v>
      </c>
      <c r="I173" s="107">
        <v>721296.11600000004</v>
      </c>
      <c r="J173" s="179">
        <v>900737.80599999998</v>
      </c>
      <c r="K173" s="209">
        <v>724908.46200000006</v>
      </c>
      <c r="L173" s="209">
        <v>471237.3</v>
      </c>
      <c r="M173" s="209">
        <v>830776.08499999996</v>
      </c>
      <c r="N173" s="209">
        <v>488246.12900000002</v>
      </c>
      <c r="O173" s="107">
        <v>423227.91269999999</v>
      </c>
      <c r="P173" s="51">
        <f t="shared" si="3"/>
        <v>7989201.7151999995</v>
      </c>
    </row>
    <row r="174" spans="2:16" ht="12" customHeight="1" x14ac:dyDescent="0.2">
      <c r="B174" s="79" t="s">
        <v>264</v>
      </c>
      <c r="C174" s="108" t="s">
        <v>265</v>
      </c>
      <c r="D174" s="109">
        <v>1041957.31</v>
      </c>
      <c r="E174" s="109">
        <v>451415.32679000002</v>
      </c>
      <c r="F174" s="109">
        <v>470253.59499999997</v>
      </c>
      <c r="G174" s="63">
        <v>905504.62399999995</v>
      </c>
      <c r="H174" s="169">
        <v>559040.49100000004</v>
      </c>
      <c r="I174" s="109">
        <v>721296.11600000004</v>
      </c>
      <c r="J174" s="63">
        <v>900737.80599999998</v>
      </c>
      <c r="K174" s="63">
        <v>724908.46200000006</v>
      </c>
      <c r="L174" s="109">
        <v>471237.3</v>
      </c>
      <c r="M174" s="109">
        <v>830776.08499999996</v>
      </c>
      <c r="N174" s="109">
        <v>488246.12900000002</v>
      </c>
      <c r="O174" s="109">
        <v>428185.28100000002</v>
      </c>
      <c r="P174" s="128">
        <f t="shared" ref="P174:P175" si="5">SUM(D174:O174)</f>
        <v>7993558.5257900003</v>
      </c>
    </row>
    <row r="175" spans="2:16" ht="12" customHeight="1" thickBot="1" x14ac:dyDescent="0.25">
      <c r="B175" s="110" t="s">
        <v>266</v>
      </c>
      <c r="C175" s="111" t="s">
        <v>267</v>
      </c>
      <c r="D175" s="112">
        <v>600.55770999999993</v>
      </c>
      <c r="E175" s="112">
        <v>0</v>
      </c>
      <c r="F175" s="112">
        <v>0</v>
      </c>
      <c r="G175" s="136">
        <v>0</v>
      </c>
      <c r="H175" s="170">
        <v>0</v>
      </c>
      <c r="I175" s="112">
        <v>0</v>
      </c>
      <c r="J175" s="136">
        <v>0</v>
      </c>
      <c r="K175" s="136">
        <v>0</v>
      </c>
      <c r="L175" s="112">
        <v>0</v>
      </c>
      <c r="M175" s="112">
        <v>0</v>
      </c>
      <c r="N175" s="112">
        <v>0</v>
      </c>
      <c r="O175" s="112">
        <v>-4957.3683000000001</v>
      </c>
      <c r="P175" s="130">
        <f t="shared" si="5"/>
        <v>-4356.81059</v>
      </c>
    </row>
    <row r="176" spans="2:16" ht="12" customHeight="1" thickBot="1" x14ac:dyDescent="0.25">
      <c r="B176" s="76"/>
      <c r="C176" s="77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</row>
    <row r="177" spans="2:16" ht="12" customHeight="1" thickBot="1" x14ac:dyDescent="0.25">
      <c r="B177" s="35" t="s">
        <v>195</v>
      </c>
      <c r="C177" s="50" t="s">
        <v>194</v>
      </c>
      <c r="D177" s="36">
        <v>0</v>
      </c>
      <c r="E177" s="36">
        <v>0</v>
      </c>
      <c r="F177" s="36">
        <v>0</v>
      </c>
      <c r="G177" s="141">
        <v>0</v>
      </c>
      <c r="H177" s="158">
        <v>0</v>
      </c>
      <c r="I177" s="36">
        <v>0</v>
      </c>
      <c r="J177" s="158">
        <v>0</v>
      </c>
      <c r="K177" s="158">
        <v>0</v>
      </c>
      <c r="L177" s="36">
        <v>319146.234</v>
      </c>
      <c r="M177" s="36">
        <v>0</v>
      </c>
      <c r="N177" s="36">
        <v>0</v>
      </c>
      <c r="O177" s="36">
        <v>0</v>
      </c>
      <c r="P177" s="36">
        <f t="shared" ref="P177" si="6">SUM(D177:O177)</f>
        <v>319146.234</v>
      </c>
    </row>
    <row r="178" spans="2:16" ht="12" customHeight="1" thickBot="1" x14ac:dyDescent="0.25">
      <c r="B178" s="9"/>
      <c r="C178" s="10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70"/>
      <c r="P178" s="4"/>
    </row>
    <row r="179" spans="2:16" ht="12" customHeight="1" x14ac:dyDescent="0.2">
      <c r="B179" s="37" t="s">
        <v>22</v>
      </c>
      <c r="C179" s="37" t="s">
        <v>76</v>
      </c>
      <c r="D179" s="51">
        <v>415699.53990999999</v>
      </c>
      <c r="E179" s="51">
        <v>261342.08381000007</v>
      </c>
      <c r="F179" s="51">
        <v>333904.44948999997</v>
      </c>
      <c r="G179" s="153">
        <v>402735.34087999997</v>
      </c>
      <c r="H179" s="171">
        <v>407611.37244999991</v>
      </c>
      <c r="I179" s="51">
        <v>-1147861.67114</v>
      </c>
      <c r="J179" s="171">
        <v>340248.99308999989</v>
      </c>
      <c r="K179" s="171">
        <v>345715.94988999999</v>
      </c>
      <c r="L179" s="51">
        <v>389760.15178000001</v>
      </c>
      <c r="M179" s="51">
        <v>443779.18919999996</v>
      </c>
      <c r="N179" s="51">
        <v>12937.53300999999</v>
      </c>
      <c r="O179" s="72">
        <v>-805500.47694999992</v>
      </c>
      <c r="P179" s="51">
        <f t="shared" si="3"/>
        <v>1400372.4554199995</v>
      </c>
    </row>
    <row r="180" spans="2:16" ht="12" customHeight="1" x14ac:dyDescent="0.2">
      <c r="B180" s="9"/>
      <c r="C180" s="8" t="s">
        <v>31</v>
      </c>
      <c r="D180" s="31"/>
      <c r="E180" s="31"/>
      <c r="F180" s="31"/>
      <c r="G180" s="139"/>
      <c r="H180" s="63"/>
      <c r="I180" s="31"/>
      <c r="J180" s="63"/>
      <c r="K180" s="63"/>
      <c r="L180" s="31"/>
      <c r="M180" s="31"/>
      <c r="N180" s="31"/>
      <c r="O180" s="59"/>
      <c r="P180" s="31"/>
    </row>
    <row r="181" spans="2:16" ht="12" customHeight="1" x14ac:dyDescent="0.2">
      <c r="B181" s="9"/>
      <c r="C181" s="9" t="s">
        <v>77</v>
      </c>
      <c r="D181" s="31">
        <v>292151.05614999996</v>
      </c>
      <c r="E181" s="31">
        <v>355991.13701000006</v>
      </c>
      <c r="F181" s="31">
        <v>371908.77448999992</v>
      </c>
      <c r="G181" s="139">
        <v>498281.81331999996</v>
      </c>
      <c r="H181" s="63">
        <v>828835.24868999992</v>
      </c>
      <c r="I181" s="31">
        <v>437663.24119999993</v>
      </c>
      <c r="J181" s="63">
        <v>601140.16656999988</v>
      </c>
      <c r="K181" s="63">
        <v>414938.65071999998</v>
      </c>
      <c r="L181" s="31">
        <v>461324.01167000004</v>
      </c>
      <c r="M181" s="31">
        <v>517292.50741999998</v>
      </c>
      <c r="N181" s="31">
        <v>692665.18857999996</v>
      </c>
      <c r="O181" s="59">
        <v>315597.44254999998</v>
      </c>
      <c r="P181" s="31">
        <f t="shared" si="3"/>
        <v>5787789.2383699995</v>
      </c>
    </row>
    <row r="182" spans="2:16" ht="12" customHeight="1" x14ac:dyDescent="0.2">
      <c r="B182" s="9"/>
      <c r="C182" s="19" t="s">
        <v>78</v>
      </c>
      <c r="D182" s="32">
        <v>123548.48376</v>
      </c>
      <c r="E182" s="32">
        <v>-94649.053199999995</v>
      </c>
      <c r="F182" s="32">
        <v>-38004.324999999997</v>
      </c>
      <c r="G182" s="148">
        <v>-95546.472439999998</v>
      </c>
      <c r="H182" s="163">
        <v>-421223.87624000001</v>
      </c>
      <c r="I182" s="32">
        <v>-1585524.9123399998</v>
      </c>
      <c r="J182" s="163">
        <v>-260891.17348</v>
      </c>
      <c r="K182" s="163">
        <v>-69222.700830000002</v>
      </c>
      <c r="L182" s="32">
        <v>-71563.859890000007</v>
      </c>
      <c r="M182" s="32">
        <v>-73513.318220000001</v>
      </c>
      <c r="N182" s="32">
        <v>-679727.65557000006</v>
      </c>
      <c r="O182" s="60">
        <v>-1121097.9195000001</v>
      </c>
      <c r="P182" s="32">
        <f>SUM(D182:O182)</f>
        <v>-4387416.7829499999</v>
      </c>
    </row>
    <row r="183" spans="2:16" ht="12" customHeight="1" x14ac:dyDescent="0.2">
      <c r="B183" s="9" t="s">
        <v>79</v>
      </c>
      <c r="C183" s="9" t="s">
        <v>168</v>
      </c>
      <c r="D183" s="31">
        <v>133386.70315000002</v>
      </c>
      <c r="E183" s="31">
        <v>253273.23134999999</v>
      </c>
      <c r="F183" s="31">
        <v>329394.48521999997</v>
      </c>
      <c r="G183" s="139">
        <v>343412.04998999997</v>
      </c>
      <c r="H183" s="63">
        <v>489410.27290999994</v>
      </c>
      <c r="I183" s="31">
        <v>381739.86229999998</v>
      </c>
      <c r="J183" s="63">
        <v>557210.00616999995</v>
      </c>
      <c r="K183" s="63">
        <v>387148.34600999998</v>
      </c>
      <c r="L183" s="31">
        <v>343300.37599999999</v>
      </c>
      <c r="M183" s="31">
        <v>501877.61452999996</v>
      </c>
      <c r="N183" s="31">
        <v>231300.45778</v>
      </c>
      <c r="O183" s="59">
        <v>225064.61568000002</v>
      </c>
      <c r="P183" s="31">
        <f t="shared" si="3"/>
        <v>4176518.0210899995</v>
      </c>
    </row>
    <row r="184" spans="2:16" ht="12" customHeight="1" x14ac:dyDescent="0.2">
      <c r="B184" s="9" t="s">
        <v>80</v>
      </c>
      <c r="C184" s="9" t="s">
        <v>169</v>
      </c>
      <c r="D184" s="31">
        <v>261724.19612000001</v>
      </c>
      <c r="E184" s="31">
        <v>-27834.008600000001</v>
      </c>
      <c r="F184" s="31">
        <v>-10324.103939999999</v>
      </c>
      <c r="G184" s="139">
        <v>-2392.5927099999999</v>
      </c>
      <c r="H184" s="63">
        <v>-25351.850469999998</v>
      </c>
      <c r="I184" s="31">
        <v>-12442.57898</v>
      </c>
      <c r="J184" s="63">
        <v>-15413.939640000001</v>
      </c>
      <c r="K184" s="63">
        <v>-6087.9845400000004</v>
      </c>
      <c r="L184" s="31">
        <v>-16293.013720000001</v>
      </c>
      <c r="M184" s="31">
        <v>-20036.83568</v>
      </c>
      <c r="N184" s="31">
        <v>-72835.058850000001</v>
      </c>
      <c r="O184" s="59">
        <v>-592496.12914999994</v>
      </c>
      <c r="P184" s="31">
        <f t="shared" si="3"/>
        <v>-539783.90015999996</v>
      </c>
    </row>
    <row r="185" spans="2:16" ht="12" customHeight="1" x14ac:dyDescent="0.2">
      <c r="B185" s="9" t="s">
        <v>81</v>
      </c>
      <c r="C185" s="9" t="s">
        <v>170</v>
      </c>
      <c r="D185" s="31">
        <v>-35398.121220000001</v>
      </c>
      <c r="E185" s="31">
        <v>-4773.00072</v>
      </c>
      <c r="F185" s="31">
        <v>-18899.11507</v>
      </c>
      <c r="G185" s="139">
        <v>-4277.4576999999999</v>
      </c>
      <c r="H185" s="63">
        <v>-202558.09662999999</v>
      </c>
      <c r="I185" s="31">
        <v>-3440.7258500000003</v>
      </c>
      <c r="J185" s="63">
        <v>-196173.25236000001</v>
      </c>
      <c r="K185" s="63">
        <v>-4896.7476100000003</v>
      </c>
      <c r="L185" s="31">
        <v>-17479.12127</v>
      </c>
      <c r="M185" s="31">
        <v>-4409.2356500000005</v>
      </c>
      <c r="N185" s="31">
        <v>-32167.232980000001</v>
      </c>
      <c r="O185" s="59">
        <v>-6768.5035900000003</v>
      </c>
      <c r="P185" s="31">
        <f t="shared" si="3"/>
        <v>-531240.61064999993</v>
      </c>
    </row>
    <row r="186" spans="2:16" ht="12" customHeight="1" x14ac:dyDescent="0.2">
      <c r="B186" s="9" t="s">
        <v>82</v>
      </c>
      <c r="C186" s="9" t="s">
        <v>171</v>
      </c>
      <c r="D186" s="31">
        <v>0</v>
      </c>
      <c r="E186" s="31">
        <v>46756.546700000006</v>
      </c>
      <c r="F186" s="31">
        <v>33624.582270000006</v>
      </c>
      <c r="G186" s="139">
        <v>2219.3273300000001</v>
      </c>
      <c r="H186" s="63">
        <v>39777.29578</v>
      </c>
      <c r="I186" s="31">
        <v>4877.0189</v>
      </c>
      <c r="J186" s="63">
        <v>37626.213400000001</v>
      </c>
      <c r="K186" s="63">
        <v>0</v>
      </c>
      <c r="L186" s="31">
        <v>100906.06967</v>
      </c>
      <c r="M186" s="31">
        <v>4507.3228899999995</v>
      </c>
      <c r="N186" s="31">
        <v>32128.306109999998</v>
      </c>
      <c r="O186" s="59">
        <v>12334.290230000001</v>
      </c>
      <c r="P186" s="31">
        <f t="shared" si="3"/>
        <v>314756.97328000003</v>
      </c>
    </row>
    <row r="187" spans="2:16" ht="12" customHeight="1" x14ac:dyDescent="0.2">
      <c r="B187" s="9" t="s">
        <v>83</v>
      </c>
      <c r="C187" s="9" t="s">
        <v>172</v>
      </c>
      <c r="D187" s="31">
        <v>-102777.59114</v>
      </c>
      <c r="E187" s="31">
        <v>-62038.620719999999</v>
      </c>
      <c r="F187" s="31">
        <v>-8553.0999900000006</v>
      </c>
      <c r="G187" s="139">
        <v>-88876.422030000002</v>
      </c>
      <c r="H187" s="63">
        <v>-193313.92913999999</v>
      </c>
      <c r="I187" s="31">
        <v>-1569641.60751</v>
      </c>
      <c r="J187" s="63">
        <v>-49303.981479999995</v>
      </c>
      <c r="K187" s="63">
        <v>-58230.812969999999</v>
      </c>
      <c r="L187" s="31">
        <v>-37791.724900000001</v>
      </c>
      <c r="M187" s="31">
        <v>-49067.246890000002</v>
      </c>
      <c r="N187" s="31">
        <v>-574721.38346000004</v>
      </c>
      <c r="O187" s="59">
        <v>-521828.10412000003</v>
      </c>
      <c r="P187" s="31">
        <f t="shared" si="3"/>
        <v>-3316144.5243499996</v>
      </c>
    </row>
    <row r="188" spans="2:16" ht="12" customHeight="1" thickBot="1" x14ac:dyDescent="0.25">
      <c r="B188" s="33" t="s">
        <v>84</v>
      </c>
      <c r="C188" s="33" t="s">
        <v>173</v>
      </c>
      <c r="D188" s="34">
        <v>158764.353</v>
      </c>
      <c r="E188" s="34">
        <v>55957.935799999999</v>
      </c>
      <c r="F188" s="34">
        <v>8661.7009999999991</v>
      </c>
      <c r="G188" s="154">
        <v>152650.43599999999</v>
      </c>
      <c r="H188" s="159">
        <v>299647.68</v>
      </c>
      <c r="I188" s="34">
        <v>51046.36</v>
      </c>
      <c r="J188" s="159">
        <v>6303.9470000000001</v>
      </c>
      <c r="K188" s="159">
        <v>27783.149000000001</v>
      </c>
      <c r="L188" s="34">
        <v>17117.565999999999</v>
      </c>
      <c r="M188" s="34">
        <v>10907.57</v>
      </c>
      <c r="N188" s="34">
        <v>429232.44441000005</v>
      </c>
      <c r="O188" s="69">
        <v>78193.354000000007</v>
      </c>
      <c r="P188" s="34">
        <f t="shared" si="3"/>
        <v>1296266.49621</v>
      </c>
    </row>
    <row r="189" spans="2:16" ht="12" customHeight="1" thickBot="1" x14ac:dyDescent="0.25"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70"/>
      <c r="P189" s="4"/>
    </row>
    <row r="190" spans="2:16" ht="12" customHeight="1" thickBot="1" x14ac:dyDescent="0.25">
      <c r="B190" s="35" t="s">
        <v>24</v>
      </c>
      <c r="C190" s="35" t="s">
        <v>23</v>
      </c>
      <c r="D190" s="36">
        <v>0</v>
      </c>
      <c r="E190" s="36">
        <v>0</v>
      </c>
      <c r="F190" s="36">
        <v>0</v>
      </c>
      <c r="G190" s="141">
        <v>0</v>
      </c>
      <c r="H190" s="158">
        <v>0</v>
      </c>
      <c r="I190" s="36">
        <v>-15000</v>
      </c>
      <c r="J190" s="158">
        <v>-2500</v>
      </c>
      <c r="K190" s="158">
        <v>0</v>
      </c>
      <c r="L190" s="36">
        <v>0</v>
      </c>
      <c r="M190" s="36">
        <v>0</v>
      </c>
      <c r="N190" s="36">
        <v>0</v>
      </c>
      <c r="O190" s="68">
        <v>-17500</v>
      </c>
      <c r="P190" s="36">
        <f t="shared" si="3"/>
        <v>-35000</v>
      </c>
    </row>
    <row r="191" spans="2:16" ht="12" customHeight="1" x14ac:dyDescent="0.2"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2:16" ht="12" customHeight="1" x14ac:dyDescent="0.2">
      <c r="B192" s="2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3:16" ht="12" customHeight="1" x14ac:dyDescent="0.2"/>
    <row r="194" spans="3:16" ht="12" customHeight="1" x14ac:dyDescent="0.2"/>
    <row r="195" spans="3:16" ht="12" customHeight="1" x14ac:dyDescent="0.2"/>
    <row r="196" spans="3:16" ht="12" customHeight="1" x14ac:dyDescent="0.2"/>
    <row r="197" spans="3:16" ht="12" customHeight="1" x14ac:dyDescent="0.2">
      <c r="C197" s="5"/>
      <c r="D197" s="4"/>
      <c r="E197" s="4"/>
      <c r="F197" s="4"/>
      <c r="G197" s="4"/>
      <c r="M197" s="4"/>
      <c r="N197" s="4"/>
      <c r="O197" s="4"/>
    </row>
    <row r="198" spans="3:16" ht="12" customHeight="1" x14ac:dyDescent="0.2"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3:16" ht="12" customHeight="1" x14ac:dyDescent="0.2"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3:16" ht="12" customHeight="1" x14ac:dyDescent="0.2"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3:16" x14ac:dyDescent="0.2"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3:16" x14ac:dyDescent="0.2"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3:16" x14ac:dyDescent="0.2"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3:16" x14ac:dyDescent="0.2"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3:16" x14ac:dyDescent="0.2"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3:16" x14ac:dyDescent="0.2"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3:16" x14ac:dyDescent="0.2"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3:16" x14ac:dyDescent="0.2"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4:16" x14ac:dyDescent="0.2"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4:16" x14ac:dyDescent="0.2"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4:16" x14ac:dyDescent="0.2"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4:16" x14ac:dyDescent="0.2"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4:16" x14ac:dyDescent="0.2"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4:16" x14ac:dyDescent="0.2"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4:16" x14ac:dyDescent="0.2"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4:16" x14ac:dyDescent="0.2"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4:16" x14ac:dyDescent="0.2"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4:16" x14ac:dyDescent="0.2"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4:16" x14ac:dyDescent="0.2"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4:16" x14ac:dyDescent="0.2"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4:16" x14ac:dyDescent="0.2"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4:16" x14ac:dyDescent="0.2"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4:16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4:16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4:16" x14ac:dyDescent="0.2"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4:16" x14ac:dyDescent="0.2"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4:16" x14ac:dyDescent="0.2"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4:16" x14ac:dyDescent="0.2"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4:16" x14ac:dyDescent="0.2"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4:16" x14ac:dyDescent="0.2"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4:16" x14ac:dyDescent="0.2"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4:16" x14ac:dyDescent="0.2"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4:16" x14ac:dyDescent="0.2">
      <c r="H472" s="4"/>
      <c r="I472" s="4"/>
      <c r="J472" s="4"/>
      <c r="K472" s="4"/>
      <c r="L472" s="4"/>
      <c r="M472" s="4"/>
      <c r="N472" s="4"/>
      <c r="O472" s="4"/>
    </row>
  </sheetData>
  <phoneticPr fontId="0" type="noConversion"/>
  <printOptions horizontalCentered="1"/>
  <pageMargins left="0.47244094488188981" right="0.39370078740157483" top="0.98425196850393704" bottom="0.59055118110236227" header="0.39370078740157483" footer="0.19685039370078741"/>
  <pageSetup paperSize="9" fitToHeight="4" orientation="landscape" r:id="rId1"/>
  <headerFooter alignWithMargins="0">
    <oddHeader>&amp;L&amp;"Arial,Fed"&amp;14Skatteministeriet
Departementet&amp;R&amp;D</oddHeader>
    <oddFooter>&amp;L&amp;12www.skat.dk&amp;R&amp;P  /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Stamdata</vt:lpstr>
      <vt:lpstr>Indtægtslister_2017</vt:lpstr>
      <vt:lpstr>Indtægtslister_2016</vt:lpstr>
      <vt:lpstr>Indtægtslister_2017!Udskriftsområde</vt:lpstr>
    </vt:vector>
  </TitlesOfParts>
  <Company>Skatteministeriet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Indtaegtsliste 2004</dc:title>
  <dc:subject>Månedsfordelte skatter og afgifter</dc:subject>
  <dc:creator>Skatteministeriet</dc:creator>
  <cp:lastModifiedBy>Hans Mølgaard Christensen</cp:lastModifiedBy>
  <cp:lastPrinted>2018-02-26T11:50:35Z</cp:lastPrinted>
  <dcterms:created xsi:type="dcterms:W3CDTF">2004-09-22T13:54:51Z</dcterms:created>
  <dcterms:modified xsi:type="dcterms:W3CDTF">2018-03-19T08:14:40Z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